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285" windowWidth="9180" windowHeight="4815" activeTab="0"/>
  </bookViews>
  <sheets>
    <sheet name="sum cash &amp; invest" sheetId="1" r:id="rId1"/>
    <sheet name="GFREV" sheetId="2" r:id="rId2"/>
    <sheet name="GFEXP" sheetId="3" r:id="rId3"/>
    <sheet name="DSREVEXP" sheetId="4" r:id="rId4"/>
    <sheet name="CAPREVEXP" sheetId="5" r:id="rId5"/>
    <sheet name="CAPPROJA" sheetId="6" r:id="rId6"/>
    <sheet name="CAPPROJC" sheetId="7" r:id="rId7"/>
    <sheet name="FOOD SERVICE" sheetId="8" r:id="rId8"/>
    <sheet name="SPREV42X" sheetId="9" r:id="rId9"/>
    <sheet name="INSUR" sheetId="10" r:id="rId10"/>
  </sheets>
  <definedNames>
    <definedName name="_xlnm.Print_Area" localSheetId="5">'CAPPROJA'!$A$1:$H$74</definedName>
    <definedName name="_xlnm.Print_Area" localSheetId="6">'CAPPROJC'!$A$1:$H$20</definedName>
    <definedName name="_xlnm.Print_Area" localSheetId="4">'CAPREVEXP'!$A$1:$E$64</definedName>
    <definedName name="_xlnm.Print_Area" localSheetId="3">'DSREVEXP'!$A$1:$E$42</definedName>
    <definedName name="_xlnm.Print_Area" localSheetId="7">'FOOD SERVICE'!$A$1:$F$58</definedName>
    <definedName name="_xlnm.Print_Area" localSheetId="2">'GFEXP'!$A$1:$L$44</definedName>
    <definedName name="_xlnm.Print_Area" localSheetId="1">'GFREV'!$A$1:$F$75</definedName>
    <definedName name="_xlnm.Print_Area" localSheetId="9">'INSUR'!$A$1:$E$39</definedName>
    <definedName name="_xlnm.Print_Area" localSheetId="8">'SPREV42X'!$A$1:$I$59</definedName>
    <definedName name="_xlnm.Print_Area" localSheetId="0">'sum cash &amp; invest'!$A$1:$E$40</definedName>
  </definedNames>
  <calcPr fullCalcOnLoad="1"/>
</workbook>
</file>

<file path=xl/sharedStrings.xml><?xml version="1.0" encoding="utf-8"?>
<sst xmlns="http://schemas.openxmlformats.org/spreadsheetml/2006/main" count="559" uniqueCount="379">
  <si>
    <t>CASH BALANCE</t>
  </si>
  <si>
    <t>INVESTMENT AMOUNT</t>
  </si>
  <si>
    <t>TYPE</t>
  </si>
  <si>
    <t>GRAND TOTAL</t>
  </si>
  <si>
    <t>General Fund</t>
  </si>
  <si>
    <t>SBA</t>
  </si>
  <si>
    <t>Debt Service</t>
  </si>
  <si>
    <t>Capital Projects</t>
  </si>
  <si>
    <t>Special Rev. - Other</t>
  </si>
  <si>
    <t xml:space="preserve"> </t>
  </si>
  <si>
    <t>Spec. Rev.-Food Service</t>
  </si>
  <si>
    <t>Self Insurance</t>
  </si>
  <si>
    <t>GRAND TOTALS</t>
  </si>
  <si>
    <t>NOTES:</t>
  </si>
  <si>
    <t>2.  The rate of interest earned on investments with the State Board of Administration during the month</t>
  </si>
  <si>
    <t>ORIGINAL</t>
  </si>
  <si>
    <t>AMENDED</t>
  </si>
  <si>
    <t xml:space="preserve">CASH </t>
  </si>
  <si>
    <t xml:space="preserve">%  OF </t>
  </si>
  <si>
    <t>Acct. #</t>
  </si>
  <si>
    <t>BUDGET</t>
  </si>
  <si>
    <t>RECEIVED</t>
  </si>
  <si>
    <t>COLL.</t>
  </si>
  <si>
    <t>FEDERAL DIRECT:</t>
  </si>
  <si>
    <t>TOTAL FEDERAL SOURCES</t>
  </si>
  <si>
    <t>STATE SOURCES:</t>
  </si>
  <si>
    <t>Instructional Materials</t>
  </si>
  <si>
    <t>State License Tax</t>
  </si>
  <si>
    <t>Transportation</t>
  </si>
  <si>
    <t>TOTAL STATE SOURCES</t>
  </si>
  <si>
    <t>LOCAL SOURCES:</t>
  </si>
  <si>
    <t>District School Tax</t>
  </si>
  <si>
    <t>Miscellaneous Local Sources</t>
  </si>
  <si>
    <t>TOTAL LOCAL SOURCES</t>
  </si>
  <si>
    <t>TOTALS</t>
  </si>
  <si>
    <t>FUNCTION</t>
  </si>
  <si>
    <t>Amended</t>
  </si>
  <si>
    <t xml:space="preserve">Total All </t>
  </si>
  <si>
    <t xml:space="preserve">% of </t>
  </si>
  <si>
    <t>Budget</t>
  </si>
  <si>
    <t>Salaries</t>
  </si>
  <si>
    <t>Emp. Benefits</t>
  </si>
  <si>
    <t>Pur. Serv.</t>
  </si>
  <si>
    <t>Energy Serv.</t>
  </si>
  <si>
    <t>Mat &amp; Sup</t>
  </si>
  <si>
    <t>Cap Outlay</t>
  </si>
  <si>
    <t>Oth. Exp.</t>
  </si>
  <si>
    <t>Objects</t>
  </si>
  <si>
    <t>Basic K-12</t>
  </si>
  <si>
    <t>Exceptional Educ.</t>
  </si>
  <si>
    <t>Vocational-Technical</t>
  </si>
  <si>
    <t>Adult General</t>
  </si>
  <si>
    <t>Other Instruction</t>
  </si>
  <si>
    <t>Pupil Personnel Services</t>
  </si>
  <si>
    <t>Instructional Media Serv.</t>
  </si>
  <si>
    <t>Instr. &amp; Curr. Develop.</t>
  </si>
  <si>
    <t>Staff Development</t>
  </si>
  <si>
    <t>Board of Education</t>
  </si>
  <si>
    <t>General Administration</t>
  </si>
  <si>
    <t>School Administration</t>
  </si>
  <si>
    <t>Fac. Acq. &amp; Construct.</t>
  </si>
  <si>
    <t>Fiscal Services</t>
  </si>
  <si>
    <t>Central Services</t>
  </si>
  <si>
    <t>Pupil Transportation</t>
  </si>
  <si>
    <t>Operations of Plant</t>
  </si>
  <si>
    <t>Maintenance of Plant</t>
  </si>
  <si>
    <t>Community Service</t>
  </si>
  <si>
    <t>Reserve for Inventory</t>
  </si>
  <si>
    <t>REVENUE &amp; TRANSFERS</t>
  </si>
  <si>
    <t>CASH RECEIVED</t>
  </si>
  <si>
    <t>% COLL</t>
  </si>
  <si>
    <t>BUDGETED REVENUE</t>
  </si>
  <si>
    <t>State Sources:</t>
  </si>
  <si>
    <t>Local Sources:</t>
  </si>
  <si>
    <t>Other Revenue Sources:</t>
  </si>
  <si>
    <t>TOTAL REVENUE &amp; TRANSFERS</t>
  </si>
  <si>
    <t>EXPENDITURES</t>
  </si>
  <si>
    <t>APPROPRIATIONS</t>
  </si>
  <si>
    <t>% EXPEND</t>
  </si>
  <si>
    <t>Function  9200  -  Debt Service</t>
  </si>
  <si>
    <t>Objects:</t>
  </si>
  <si>
    <t>710 - Redemption of Principal</t>
  </si>
  <si>
    <t>720 - Interest</t>
  </si>
  <si>
    <t>730 - Fees to Paying Agent</t>
  </si>
  <si>
    <t>TOTAL EXPENDITURES</t>
  </si>
  <si>
    <t>UNAPPROPRIATED FUND BALANCE</t>
  </si>
  <si>
    <t>REVENUES &amp; TRANSFERS</t>
  </si>
  <si>
    <t>Function   7400   Facilities</t>
  </si>
  <si>
    <t>Buildings &amp; Fixed Equipment</t>
  </si>
  <si>
    <t>Direct Purchases - Buildings</t>
  </si>
  <si>
    <t>Furniture, Fixtures &amp; Equipment</t>
  </si>
  <si>
    <t>School Buses</t>
  </si>
  <si>
    <t>Improvements other than Buildings</t>
  </si>
  <si>
    <t>Remodeling &amp; Renovations</t>
  </si>
  <si>
    <t>Transfer to General Fund</t>
  </si>
  <si>
    <t>Transfer to Debt Service</t>
  </si>
  <si>
    <t>PROJECT NAME &amp; NUMBER</t>
  </si>
  <si>
    <t xml:space="preserve">SOURCE </t>
  </si>
  <si>
    <t xml:space="preserve">BUDGETED </t>
  </si>
  <si>
    <t>ENCUMBRANCES</t>
  </si>
  <si>
    <t>UNENCUM</t>
  </si>
  <si>
    <t>CODE</t>
  </si>
  <si>
    <t>AMOUNT</t>
  </si>
  <si>
    <t>BALANCE</t>
  </si>
  <si>
    <t>CARRYOVER PROJECTS:</t>
  </si>
  <si>
    <t>NEW PROJECTS</t>
  </si>
  <si>
    <t>TOTAL GRANT</t>
  </si>
  <si>
    <t xml:space="preserve">ORIGINAL </t>
  </si>
  <si>
    <t>ALLOCATION</t>
  </si>
  <si>
    <t>&amp; REVENUES</t>
  </si>
  <si>
    <t>CARRYOVER GRANTS</t>
  </si>
  <si>
    <t xml:space="preserve">     TOTALS</t>
  </si>
  <si>
    <t>REVENUE</t>
  </si>
  <si>
    <t xml:space="preserve">  Student Lunches</t>
  </si>
  <si>
    <t xml:space="preserve">  Student Breakfasts</t>
  </si>
  <si>
    <t xml:space="preserve">  Adult Breakfasts/Lunches</t>
  </si>
  <si>
    <t xml:space="preserve">  Student A La Carte</t>
  </si>
  <si>
    <t xml:space="preserve">  Adult A La Carte</t>
  </si>
  <si>
    <t>Function  7600  -  Food Service</t>
  </si>
  <si>
    <t>100 - Salaries</t>
  </si>
  <si>
    <t>200 - Employee Benefits</t>
  </si>
  <si>
    <t>300 - Purchased Services</t>
  </si>
  <si>
    <t>400 - Energy Services</t>
  </si>
  <si>
    <t>500 - Materials &amp; Supplies</t>
  </si>
  <si>
    <t>600 - Capital Outlay</t>
  </si>
  <si>
    <t>700 - Other Expense</t>
  </si>
  <si>
    <t>RESERVE FOR INVENTORY</t>
  </si>
  <si>
    <t>REVENUES</t>
  </si>
  <si>
    <t xml:space="preserve">TOTAL REVENUE </t>
  </si>
  <si>
    <t>Worker's Compensation</t>
  </si>
  <si>
    <t>Workforce Development</t>
  </si>
  <si>
    <t>Insurance Loss Recoveries</t>
  </si>
  <si>
    <t>Land</t>
  </si>
  <si>
    <t>Capitalized Remodeling</t>
  </si>
  <si>
    <t xml:space="preserve">  School Breakfast Reimbursement</t>
  </si>
  <si>
    <t>Professional &amp; Technical Services</t>
  </si>
  <si>
    <t xml:space="preserve">  Local Sales Tax</t>
  </si>
  <si>
    <t>COMMITTED</t>
  </si>
  <si>
    <t>0000  Contingency</t>
  </si>
  <si>
    <t>Insurance &amp; Bond Premiums</t>
  </si>
  <si>
    <t>PROJ</t>
  </si>
  <si>
    <t>NUMB</t>
  </si>
  <si>
    <t>AVAILABLE</t>
  </si>
  <si>
    <t>(R.O.T.C.) Reserve Officers Training Corps</t>
  </si>
  <si>
    <t>Florida Education Finance Program</t>
  </si>
  <si>
    <t>District Discretionary Lottery Funds</t>
  </si>
  <si>
    <t xml:space="preserve">Public School Technology </t>
  </si>
  <si>
    <t>Teacher Training</t>
  </si>
  <si>
    <t>Tax Redemptions</t>
  </si>
  <si>
    <t>Interest, Including Profit on Investments</t>
  </si>
  <si>
    <t>Gifts, Grants &amp; Bequests</t>
  </si>
  <si>
    <t xml:space="preserve">  Racing Commission Funds</t>
  </si>
  <si>
    <t xml:space="preserve">  Interest, Including Profit on Investments</t>
  </si>
  <si>
    <t xml:space="preserve">  Transfer from Capital Projects Funds</t>
  </si>
  <si>
    <t xml:space="preserve">  CO &amp; DS Distributed to Districts</t>
  </si>
  <si>
    <t xml:space="preserve">  Public Education Capital Outlay (PECO)</t>
  </si>
  <si>
    <t>OTHER PROJECTS</t>
  </si>
  <si>
    <t>3878  School Bus New/Replacement</t>
  </si>
  <si>
    <t>GED-Adult Gen Educ Course Fees</t>
  </si>
  <si>
    <t>Lifelong Learning Fees</t>
  </si>
  <si>
    <t xml:space="preserve">  District Local Cap Improv Taxes</t>
  </si>
  <si>
    <t>3041 ???</t>
  </si>
  <si>
    <t>3051 ???</t>
  </si>
  <si>
    <t>3061 ???</t>
  </si>
  <si>
    <t>3071 ???</t>
  </si>
  <si>
    <t>Project Name</t>
  </si>
  <si>
    <t>Historical Cost</t>
  </si>
  <si>
    <t>Amended Current</t>
  </si>
  <si>
    <t>Estimated</t>
  </si>
  <si>
    <t>Cost</t>
  </si>
  <si>
    <t xml:space="preserve">  School Breakfast Supplement</t>
  </si>
  <si>
    <t xml:space="preserve">  School Lunch Supplement</t>
  </si>
  <si>
    <t>Direct Purchases - NonCap Remodeling</t>
  </si>
  <si>
    <t>3062  New Jr. High "M"</t>
  </si>
  <si>
    <t>3152  Facilities Technology FY02</t>
  </si>
  <si>
    <t>3309  Special Maintenance Account</t>
  </si>
  <si>
    <t>100.00%+</t>
  </si>
  <si>
    <t>Food Services</t>
  </si>
  <si>
    <t>TOTAL OTHER REVENUE SOURCES</t>
  </si>
  <si>
    <t xml:space="preserve">Source code:  1 - CO &amp; DS     2 - Dist. Voted Capital Improvmt     3 - PECO     5 - SBE Bonds     7 - C.O.P.   9 - Other Misc. Sources  10 - Sales Surtax   </t>
  </si>
  <si>
    <t>Rent</t>
  </si>
  <si>
    <t>SBA/OTH</t>
  </si>
  <si>
    <t>Preschool Program Fees - Vocational Child Care</t>
  </si>
  <si>
    <t>Reserve for Performance Pay</t>
  </si>
  <si>
    <t>Miscellaneous State Revenue</t>
  </si>
  <si>
    <t>Receipt of Federal Indirect Cost</t>
  </si>
  <si>
    <t>Refund of Prior Year's Expense</t>
  </si>
  <si>
    <t>Lost, Damaged &amp; Sale of Textbook</t>
  </si>
  <si>
    <t xml:space="preserve">  Gas Tax Refund </t>
  </si>
  <si>
    <t xml:space="preserve">  Tax Redemptions</t>
  </si>
  <si>
    <t>Medicaid Reimb. (Constant)</t>
  </si>
  <si>
    <t>Pass D</t>
  </si>
  <si>
    <t xml:space="preserve">Fleming Island High School </t>
  </si>
  <si>
    <t>Teacher Lead Program (HB 17-A)</t>
  </si>
  <si>
    <t>Class Size Reduction</t>
  </si>
  <si>
    <t>From Capital Project Funds</t>
  </si>
  <si>
    <t>TRANSFERS:</t>
  </si>
  <si>
    <t>TOTAL TRANSFERS</t>
  </si>
  <si>
    <t>OTHER FINANCING SOURCES:</t>
  </si>
  <si>
    <t>TOTAL OTHER FINANCING SOURCES</t>
  </si>
  <si>
    <t xml:space="preserve">  C.O. &amp; D.S Withheld for SBE/COBI bonds </t>
  </si>
  <si>
    <t xml:space="preserve">  SBE/COBI Bond Interest</t>
  </si>
  <si>
    <t xml:space="preserve">  School Lunch Reimbursement</t>
  </si>
  <si>
    <t>Federal through State</t>
  </si>
  <si>
    <t>State</t>
  </si>
  <si>
    <t>OPERATING REVENUES:</t>
  </si>
  <si>
    <t xml:space="preserve">  Charges for Services</t>
  </si>
  <si>
    <t xml:space="preserve">  Premium Revenues</t>
  </si>
  <si>
    <t>TOTAL OPERATING REVENUES</t>
  </si>
  <si>
    <t>NON-OPERATING REVENUES:</t>
  </si>
  <si>
    <t>TOTAL NON-OPERATING REVENUES:</t>
  </si>
  <si>
    <t>Federal Impact, Curr Operation</t>
  </si>
  <si>
    <t>School Recognition/Merit Schl</t>
  </si>
  <si>
    <t>Other Misc. State Revenue</t>
  </si>
  <si>
    <t>Postsecondary Voc Course Fees</t>
  </si>
  <si>
    <t>Other Miscellaneous Local Sources</t>
  </si>
  <si>
    <t>Receipt of Food &amp; Nutrition Serv Ind Cost</t>
  </si>
  <si>
    <t>Sales of Equipment</t>
  </si>
  <si>
    <t xml:space="preserve">  USDA Donated Commodities</t>
  </si>
  <si>
    <t xml:space="preserve">  Cash In Lieu of Donated Foods</t>
  </si>
  <si>
    <t xml:space="preserve">  Interest, Incl. Profit on Investments</t>
  </si>
  <si>
    <t>3114  LAE Water/ Sewer Conversion</t>
  </si>
  <si>
    <t>3083 OPE Site/Parking Improvements</t>
  </si>
  <si>
    <t>3091 Fleming Island High School 0551</t>
  </si>
  <si>
    <t>3094  Fleming Is HS Site Development</t>
  </si>
  <si>
    <t>3124  LAE Parent Pick-up/Drop-off</t>
  </si>
  <si>
    <t>3154  Facilities Technology</t>
  </si>
  <si>
    <t>3164  Paving Project at Dist Office</t>
  </si>
  <si>
    <t>3172  Argyle Elementary "U"</t>
  </si>
  <si>
    <t>3174  CHE-Permanent Clsrm Ph III</t>
  </si>
  <si>
    <t>3274  Dr. Inlet Elem Paving</t>
  </si>
  <si>
    <t>3517  Orange Park High Bus Drive</t>
  </si>
  <si>
    <t>3563  Land Acquisitions</t>
  </si>
  <si>
    <t>3655  Covered Walkway Countywide</t>
  </si>
  <si>
    <t>3713  Repayment for COP 1997</t>
  </si>
  <si>
    <t>3723  Repayment of COP 2000</t>
  </si>
  <si>
    <t>3733  Repayment of COP 2003</t>
  </si>
  <si>
    <t>3884  RHS Permanent Clsrm Ph I</t>
  </si>
  <si>
    <t>Reading First Round Two</t>
  </si>
  <si>
    <t>Homeless Children and Youth</t>
  </si>
  <si>
    <t>SEDNET IDEA PART B TRUST</t>
  </si>
  <si>
    <t>Designated for Insurance</t>
  </si>
  <si>
    <t>Unreserved Fund Balance</t>
  </si>
  <si>
    <t xml:space="preserve">  Class Size Reduct. - Cap Outlay</t>
  </si>
  <si>
    <t xml:space="preserve">  Impact Fees</t>
  </si>
  <si>
    <t>Long-term Debt Procds &amp; Sale of Cap Assets</t>
  </si>
  <si>
    <t xml:space="preserve">  SBE/COBI Bonds</t>
  </si>
  <si>
    <t>Total Long-term Dbt Procds &amp; Sale of Cap Assets</t>
  </si>
  <si>
    <t>Library Books - New Libraries</t>
  </si>
  <si>
    <t>AV Materials Less Than $500</t>
  </si>
  <si>
    <t>Software $500 &amp; Over</t>
  </si>
  <si>
    <t>Software Less Than $500</t>
  </si>
  <si>
    <t>Argyle Elementary</t>
  </si>
  <si>
    <t>Lake Asbury Jr High School</t>
  </si>
  <si>
    <t>Elementary School "V" - Coppergt</t>
  </si>
  <si>
    <t>$</t>
  </si>
  <si>
    <t xml:space="preserve">  Misc. Local Sources</t>
  </si>
  <si>
    <t>3494  Construct Relocatable Clsrm CW</t>
  </si>
  <si>
    <t>3764  Bannerman LC Parking/Drainage</t>
  </si>
  <si>
    <t>TOTAL EXPENSES:</t>
  </si>
  <si>
    <t>Enhancing Ed thru Technology</t>
  </si>
  <si>
    <t>PL81-874 Federal Impact Sped</t>
  </si>
  <si>
    <t>CO &amp; DS Withheld for Administrative Exp</t>
  </si>
  <si>
    <t>TITLE III NO CHILD LEFT BEHIND</t>
  </si>
  <si>
    <t>3743  Repayment of COP 2004</t>
  </si>
  <si>
    <t xml:space="preserve">  Refund of Prior Year's Expense</t>
  </si>
  <si>
    <t>Reserve for State Categoricals</t>
  </si>
  <si>
    <t>Reserve for Other Proj &amp; Txtbk</t>
  </si>
  <si>
    <t xml:space="preserve">State Forrest Funds </t>
  </si>
  <si>
    <t>Vehicles</t>
  </si>
  <si>
    <t>Tech-Prep 04-05</t>
  </si>
  <si>
    <t>IDEA-DISCRETIONARY FY2005</t>
  </si>
  <si>
    <t>TITLE II FY2005</t>
  </si>
  <si>
    <t>CARL PERKINS GRANT FY2005</t>
  </si>
  <si>
    <t>TITLE V FY2005</t>
  </si>
  <si>
    <t>I.D.E.A.-MAIN GRANT FY2005</t>
  </si>
  <si>
    <t>Safe &amp; Drug Free Schools FY05</t>
  </si>
  <si>
    <t>SEDNET FY2005</t>
  </si>
  <si>
    <t>Clay Hill Perm Clsrm</t>
  </si>
  <si>
    <t>Ridgeview Perm Classroom</t>
  </si>
  <si>
    <t>Excellent Teach. Prg. Nat'l Bd.</t>
  </si>
  <si>
    <t>FL Learn &amp; Serve 04-05 WJH</t>
  </si>
  <si>
    <t>AV Materials $500/OVER</t>
  </si>
  <si>
    <t>Other Student Fees-Summer Rec</t>
  </si>
  <si>
    <t xml:space="preserve">  Interest on Undistributed CO &amp; DS</t>
  </si>
  <si>
    <t>Medicaid-Admin. Claims (Constant)</t>
  </si>
  <si>
    <t>Judgments Against School System</t>
  </si>
  <si>
    <t xml:space="preserve">  Miscellaneous Local Sources</t>
  </si>
  <si>
    <t>Fund Balance July 1, 2005</t>
  </si>
  <si>
    <t>FUND BALANCE  JULY 1, 2005</t>
  </si>
  <si>
    <t>FUND BALANCE    JULY 1, 2005</t>
  </si>
  <si>
    <t>FY - 2005-2006</t>
  </si>
  <si>
    <t>3032  MCE Perm Clsrm Phase III</t>
  </si>
  <si>
    <t>3145  CEB - Renovate Restrooms</t>
  </si>
  <si>
    <t>3155  Facilities Technology</t>
  </si>
  <si>
    <t>3195  FIE-Permanent Clssroom-Ph ll</t>
  </si>
  <si>
    <t>3345 Safety To Life</t>
  </si>
  <si>
    <t>3602  OAKLEAF Elementary School "W"</t>
  </si>
  <si>
    <t>3904  LAE area Sandridge Rd. Improvement</t>
  </si>
  <si>
    <t>3915  District Wide Vehicle 04-05</t>
  </si>
  <si>
    <t>3026  New Elementary School "Y"</t>
  </si>
  <si>
    <t>3106  New Elementary School "W"</t>
  </si>
  <si>
    <t>3156  District-Wide Facilities Tech</t>
  </si>
  <si>
    <t>3166  Replace Air Handling @ OPHS</t>
  </si>
  <si>
    <t>3167  Re-roofing RHS</t>
  </si>
  <si>
    <t>3168  Re-roofing County Office</t>
  </si>
  <si>
    <t>3169  Re-roofing MBE</t>
  </si>
  <si>
    <t>3171  Re-roofing CHE</t>
  </si>
  <si>
    <t>3216  Elementary School "X"</t>
  </si>
  <si>
    <t>3346  Safety To Life</t>
  </si>
  <si>
    <t>3406  Permanent Classroom CEB</t>
  </si>
  <si>
    <t>3456  Roadway, Sidewalk Improvements</t>
  </si>
  <si>
    <t>3753  Repayment of COP 2005 - "NN"</t>
  </si>
  <si>
    <t>TITLE 1 PART A BASIC FY 06</t>
  </si>
  <si>
    <t>TITLE 11 FY 06</t>
  </si>
  <si>
    <t>CARL PERKINS GRANT FY2006</t>
  </si>
  <si>
    <t>I.D.E.A.- PART B</t>
  </si>
  <si>
    <t>IDEA-DISCRETIONARY FY2006</t>
  </si>
  <si>
    <t>IDEA - PREK FY 2006</t>
  </si>
  <si>
    <t>READING FIRST FY2006</t>
  </si>
  <si>
    <t>Enhancing Ed thru Technology 06</t>
  </si>
  <si>
    <t>Safe &amp; Drug Free Schools FY06</t>
  </si>
  <si>
    <t>SEDNET FY2006</t>
  </si>
  <si>
    <t>FLORIDA LEARN&amp;SERVE -WJHS</t>
  </si>
  <si>
    <t>Tech-Prep 05-06</t>
  </si>
  <si>
    <t>NEFBA GRANT</t>
  </si>
  <si>
    <t>DEPT OF JUVENILE JUSTICE</t>
  </si>
  <si>
    <t xml:space="preserve"> FDLRS</t>
  </si>
  <si>
    <t>NEW YEAR    2005-2006</t>
  </si>
  <si>
    <t xml:space="preserve">  Other Miscellaneous State Revenue</t>
  </si>
  <si>
    <t xml:space="preserve">  Certificate of Participation</t>
  </si>
  <si>
    <t>Pre Kdg</t>
  </si>
  <si>
    <t>Instruction Related Technology</t>
  </si>
  <si>
    <t>Administrative Tech Services</t>
  </si>
  <si>
    <t>1,2,7</t>
  </si>
  <si>
    <t>2,3</t>
  </si>
  <si>
    <t>2,8,1,9</t>
  </si>
  <si>
    <t>9,2,8</t>
  </si>
  <si>
    <t>2,7</t>
  </si>
  <si>
    <t>3204  Elementary School "V"-Coppergate</t>
  </si>
  <si>
    <t>2,9</t>
  </si>
  <si>
    <t>Dues and Fees</t>
  </si>
  <si>
    <t>06/30/2005</t>
  </si>
  <si>
    <t>Year Budget FY06</t>
  </si>
  <si>
    <t>Oakleaf Plantation School (NN)</t>
  </si>
  <si>
    <t xml:space="preserve">TITLE III ESOL </t>
  </si>
  <si>
    <t xml:space="preserve">     of the fiscal year.  All other percentages are only a comparison of cash collections or expenditures to</t>
  </si>
  <si>
    <t xml:space="preserve">     budgeted revenue or appropriations.</t>
  </si>
  <si>
    <t>PROJECT CONNECT</t>
  </si>
  <si>
    <t>FDLRS</t>
  </si>
  <si>
    <t xml:space="preserve">1.  On the Summary of Cash &amp; Investments, the figure reported for General Fund Investments includes </t>
  </si>
  <si>
    <t>3135  BLC- Covered Play/Restroom</t>
  </si>
  <si>
    <t>CLAY COUNTY SCHOOL BOARD</t>
  </si>
  <si>
    <t>GENERAL FUND</t>
  </si>
  <si>
    <t>STATEMENT OF REVENUE</t>
  </si>
  <si>
    <t>STATEMENT OF EXPENDITURES and TRANSFERS</t>
  </si>
  <si>
    <t>DEBT SERVICE FUND</t>
  </si>
  <si>
    <t>STATEMENT OF REVENUES, EXPENDITURES, TRANSFERS</t>
  </si>
  <si>
    <t>CAPITAL IMPROVEMENT FUNDS</t>
  </si>
  <si>
    <t>STATEMENT OF REVENUE, EXPENDITURES, TRANSFERS</t>
  </si>
  <si>
    <t>CAPITAL PROJECTS FUND - ANALYSIS BY PROJECT</t>
  </si>
  <si>
    <t>CAPITAL PROJECT FUNDS</t>
  </si>
  <si>
    <t>ESTIMATED PROJECT COSTS</t>
  </si>
  <si>
    <t>SPECIAL REVENUE - FOOD SERVICE</t>
  </si>
  <si>
    <t>SPECIAL REVENUE - OTHER</t>
  </si>
  <si>
    <t>STATEMENT OF REVENUE, EXPENDITURES, ENCUMBRANCES</t>
  </si>
  <si>
    <t>SELF INSURANCE FUND</t>
  </si>
  <si>
    <t>STATEMENT OF REVENUES AND EXPENDITURES</t>
  </si>
  <si>
    <t>SUMMARY OF CASH INVESTMENTS</t>
  </si>
  <si>
    <t>Library Books - Elementary</t>
  </si>
  <si>
    <t>July 1, 2005 thru May 31, 2006</t>
  </si>
  <si>
    <t>FEDERAL THRU STATE:</t>
  </si>
  <si>
    <t>Hurricane Emergency Impact Aid</t>
  </si>
  <si>
    <t>TOTAL FEDERAL THRU STATE</t>
  </si>
  <si>
    <t>Voluntary Pre-K</t>
  </si>
  <si>
    <t xml:space="preserve">     $1,683,738.05 invested for School Internal Accounts.</t>
  </si>
  <si>
    <t xml:space="preserve">     of  May, 2006, was  5.03%.</t>
  </si>
  <si>
    <t>3.  For comparison purposes with the General Fund Statement of Revenue, we have completed  92%</t>
  </si>
  <si>
    <t>NA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</si>
</sst>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mmmm\ d\,\ yyyy"/>
    <numFmt numFmtId="166" formatCode="0_);[Red]\(0\)"/>
    <numFmt numFmtId="167" formatCode="#,##0.00;[Red]#,##0.00"/>
    <numFmt numFmtId="168" formatCode="&quot;$&quot;#,##0.00"/>
  </numFmts>
  <fonts count="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39" fontId="0" fillId="0" borderId="0" xfId="0" applyNumberFormat="1" applyAlignment="1">
      <alignment/>
    </xf>
    <xf numFmtId="0" fontId="0" fillId="0" borderId="0" xfId="0" applyAlignment="1">
      <alignment horizontal="center"/>
    </xf>
    <xf numFmtId="7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39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1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9" fontId="0" fillId="0" borderId="2" xfId="0" applyNumberFormat="1" applyBorder="1" applyAlignment="1">
      <alignment/>
    </xf>
    <xf numFmtId="10" fontId="0" fillId="0" borderId="2" xfId="0" applyNumberFormat="1" applyBorder="1" applyAlignment="1">
      <alignment/>
    </xf>
    <xf numFmtId="39" fontId="0" fillId="0" borderId="0" xfId="0" applyNumberFormat="1" applyBorder="1" applyAlignment="1">
      <alignment/>
    </xf>
    <xf numFmtId="40" fontId="0" fillId="0" borderId="0" xfId="0" applyNumberFormat="1" applyAlignment="1">
      <alignment/>
    </xf>
    <xf numFmtId="49" fontId="0" fillId="0" borderId="0" xfId="0" applyNumberFormat="1" applyAlignment="1">
      <alignment/>
    </xf>
    <xf numFmtId="10" fontId="0" fillId="0" borderId="0" xfId="0" applyNumberFormat="1" applyBorder="1" applyAlignment="1">
      <alignment/>
    </xf>
    <xf numFmtId="40" fontId="0" fillId="0" borderId="0" xfId="0" applyNumberFormat="1" applyAlignment="1">
      <alignment/>
    </xf>
    <xf numFmtId="39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 quotePrefix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10" fontId="0" fillId="0" borderId="0" xfId="0" applyNumberFormat="1" applyFill="1" applyAlignment="1">
      <alignment/>
    </xf>
    <xf numFmtId="165" fontId="0" fillId="0" borderId="0" xfId="0" applyNumberFormat="1" applyAlignment="1">
      <alignment/>
    </xf>
    <xf numFmtId="39" fontId="0" fillId="0" borderId="0" xfId="0" applyNumberFormat="1" applyFill="1" applyBorder="1" applyAlignment="1">
      <alignment/>
    </xf>
    <xf numFmtId="10" fontId="0" fillId="0" borderId="2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40" fontId="0" fillId="0" borderId="2" xfId="0" applyNumberFormat="1" applyBorder="1" applyAlignment="1">
      <alignment/>
    </xf>
    <xf numFmtId="0" fontId="0" fillId="2" borderId="0" xfId="0" applyFill="1" applyAlignment="1">
      <alignment/>
    </xf>
    <xf numFmtId="39" fontId="0" fillId="2" borderId="0" xfId="0" applyNumberFormat="1" applyFill="1" applyAlignment="1">
      <alignment/>
    </xf>
    <xf numFmtId="40" fontId="0" fillId="2" borderId="0" xfId="0" applyNumberFormat="1" applyFill="1" applyAlignment="1">
      <alignment/>
    </xf>
    <xf numFmtId="40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0" fontId="0" fillId="0" borderId="0" xfId="0" applyNumberFormat="1" applyFill="1" applyAlignment="1">
      <alignment/>
    </xf>
    <xf numFmtId="39" fontId="4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39" fontId="0" fillId="2" borderId="0" xfId="0" applyNumberFormat="1" applyFont="1" applyFill="1" applyAlignment="1">
      <alignment/>
    </xf>
    <xf numFmtId="39" fontId="0" fillId="0" borderId="2" xfId="0" applyNumberFormat="1" applyFont="1" applyFill="1" applyBorder="1" applyAlignment="1">
      <alignment/>
    </xf>
    <xf numFmtId="39" fontId="0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39" fontId="4" fillId="0" borderId="0" xfId="0" applyNumberFormat="1" applyFont="1" applyAlignment="1">
      <alignment horizontal="center"/>
    </xf>
    <xf numFmtId="39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39" fontId="4" fillId="0" borderId="0" xfId="0" applyNumberFormat="1" applyFont="1" applyAlignment="1">
      <alignment/>
    </xf>
    <xf numFmtId="39" fontId="4" fillId="0" borderId="1" xfId="0" applyNumberFormat="1" applyFont="1" applyBorder="1" applyAlignment="1">
      <alignment/>
    </xf>
    <xf numFmtId="39" fontId="0" fillId="0" borderId="0" xfId="0" applyNumberFormat="1" applyFont="1" applyAlignment="1">
      <alignment/>
    </xf>
    <xf numFmtId="39" fontId="0" fillId="0" borderId="2" xfId="0" applyNumberFormat="1" applyFont="1" applyBorder="1" applyAlignment="1">
      <alignment/>
    </xf>
    <xf numFmtId="39" fontId="0" fillId="0" borderId="3" xfId="0" applyNumberFormat="1" applyBorder="1" applyAlignment="1">
      <alignment/>
    </xf>
    <xf numFmtId="10" fontId="0" fillId="0" borderId="3" xfId="0" applyNumberFormat="1" applyFill="1" applyBorder="1" applyAlignment="1">
      <alignment/>
    </xf>
    <xf numFmtId="39" fontId="0" fillId="0" borderId="0" xfId="0" applyNumberFormat="1" applyFont="1" applyBorder="1" applyAlignment="1">
      <alignment/>
    </xf>
    <xf numFmtId="40" fontId="4" fillId="0" borderId="0" xfId="0" applyNumberFormat="1" applyFont="1" applyAlignment="1">
      <alignment/>
    </xf>
    <xf numFmtId="40" fontId="4" fillId="0" borderId="0" xfId="0" applyNumberFormat="1" applyFont="1" applyAlignment="1">
      <alignment horizontal="center"/>
    </xf>
    <xf numFmtId="40" fontId="4" fillId="0" borderId="1" xfId="0" applyNumberFormat="1" applyFont="1" applyBorder="1" applyAlignment="1">
      <alignment/>
    </xf>
    <xf numFmtId="40" fontId="4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10" fontId="4" fillId="0" borderId="1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/>
    </xf>
    <xf numFmtId="10" fontId="4" fillId="0" borderId="0" xfId="0" applyNumberFormat="1" applyFont="1" applyFill="1" applyAlignment="1">
      <alignment/>
    </xf>
    <xf numFmtId="10" fontId="4" fillId="0" borderId="1" xfId="0" applyNumberFormat="1" applyFont="1" applyFill="1" applyBorder="1" applyAlignment="1">
      <alignment/>
    </xf>
    <xf numFmtId="10" fontId="4" fillId="0" borderId="4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/>
    </xf>
    <xf numFmtId="39" fontId="4" fillId="0" borderId="0" xfId="0" applyNumberFormat="1" applyFont="1" applyAlignment="1">
      <alignment/>
    </xf>
    <xf numFmtId="10" fontId="4" fillId="0" borderId="0" xfId="0" applyNumberFormat="1" applyFont="1" applyFill="1" applyBorder="1" applyAlignment="1">
      <alignment horizontal="right"/>
    </xf>
    <xf numFmtId="39" fontId="4" fillId="0" borderId="0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40" fontId="4" fillId="0" borderId="2" xfId="0" applyNumberFormat="1" applyFont="1" applyBorder="1" applyAlignment="1">
      <alignment horizontal="center"/>
    </xf>
    <xf numFmtId="39" fontId="4" fillId="0" borderId="2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 quotePrefix="1">
      <alignment horizontal="center"/>
    </xf>
    <xf numFmtId="10" fontId="4" fillId="0" borderId="4" xfId="0" applyNumberFormat="1" applyFont="1" applyFill="1" applyBorder="1" applyAlignment="1">
      <alignment/>
    </xf>
    <xf numFmtId="10" fontId="4" fillId="0" borderId="2" xfId="0" applyNumberFormat="1" applyFont="1" applyFill="1" applyBorder="1" applyAlignment="1">
      <alignment/>
    </xf>
    <xf numFmtId="0" fontId="0" fillId="0" borderId="0" xfId="0" applyAlignment="1">
      <alignment horizontal="left"/>
    </xf>
    <xf numFmtId="10" fontId="0" fillId="0" borderId="0" xfId="0" applyNumberFormat="1" applyFont="1" applyFill="1" applyAlignment="1">
      <alignment/>
    </xf>
    <xf numFmtId="168" fontId="4" fillId="0" borderId="0" xfId="0" applyNumberFormat="1" applyFont="1" applyAlignment="1">
      <alignment/>
    </xf>
    <xf numFmtId="40" fontId="5" fillId="0" borderId="0" xfId="0" applyNumberFormat="1" applyFont="1" applyFill="1" applyAlignment="1">
      <alignment/>
    </xf>
    <xf numFmtId="39" fontId="5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10" fontId="0" fillId="0" borderId="0" xfId="0" applyNumberFormat="1" applyAlignment="1">
      <alignment horizontal="right"/>
    </xf>
    <xf numFmtId="10" fontId="4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40" fontId="6" fillId="0" borderId="0" xfId="0" applyNumberFormat="1" applyFont="1" applyAlignment="1">
      <alignment horizontal="center"/>
    </xf>
    <xf numFmtId="39" fontId="6" fillId="0" borderId="0" xfId="0" applyNumberFormat="1" applyFont="1" applyAlignment="1">
      <alignment horizontal="center"/>
    </xf>
    <xf numFmtId="0" fontId="6" fillId="0" borderId="2" xfId="0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2" xfId="0" applyFont="1" applyFill="1" applyBorder="1" applyAlignment="1">
      <alignment/>
    </xf>
    <xf numFmtId="0" fontId="6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25.57421875" style="0" customWidth="1"/>
    <col min="2" max="2" width="15.57421875" style="13" customWidth="1"/>
    <col min="3" max="3" width="21.421875" style="13" customWidth="1"/>
    <col min="4" max="4" width="9.28125" style="0" bestFit="1" customWidth="1"/>
    <col min="5" max="5" width="21.00390625" style="1" bestFit="1" customWidth="1"/>
    <col min="6" max="6" width="17.421875" style="0" bestFit="1" customWidth="1"/>
  </cols>
  <sheetData>
    <row r="1" spans="1:5" ht="15.75">
      <c r="A1" s="85" t="s">
        <v>352</v>
      </c>
      <c r="B1" s="85"/>
      <c r="C1" s="85"/>
      <c r="D1" s="85"/>
      <c r="E1" s="85"/>
    </row>
    <row r="2" spans="1:5" ht="15.75">
      <c r="A2" s="85" t="s">
        <v>368</v>
      </c>
      <c r="B2" s="85"/>
      <c r="C2" s="85"/>
      <c r="D2" s="85"/>
      <c r="E2" s="85"/>
    </row>
    <row r="3" spans="1:5" ht="15.75">
      <c r="A3" s="85" t="s">
        <v>370</v>
      </c>
      <c r="B3" s="86"/>
      <c r="C3" s="86"/>
      <c r="D3" s="85"/>
      <c r="E3" s="87"/>
    </row>
    <row r="4" spans="1:5" ht="15.75">
      <c r="A4" s="88"/>
      <c r="B4" s="88"/>
      <c r="C4" s="88"/>
      <c r="D4" s="88"/>
      <c r="E4" s="88"/>
    </row>
    <row r="5" spans="1:5" ht="25.5" customHeight="1">
      <c r="A5" s="69"/>
      <c r="B5" s="70" t="s">
        <v>0</v>
      </c>
      <c r="C5" s="70" t="s">
        <v>1</v>
      </c>
      <c r="D5" s="69" t="s">
        <v>2</v>
      </c>
      <c r="E5" s="71" t="s">
        <v>3</v>
      </c>
    </row>
    <row r="7" spans="1:5" ht="12.75">
      <c r="A7" t="s">
        <v>4</v>
      </c>
      <c r="B7" s="13">
        <v>2613776.31</v>
      </c>
      <c r="C7" s="13">
        <v>17026457.6</v>
      </c>
      <c r="D7" s="2" t="s">
        <v>5</v>
      </c>
      <c r="E7" s="1">
        <f>SUM(B7:D7)</f>
        <v>19640233.91</v>
      </c>
    </row>
    <row r="8" ht="12.75">
      <c r="C8" s="13" t="s">
        <v>9</v>
      </c>
    </row>
    <row r="9" spans="1:7" ht="12.75">
      <c r="A9" t="s">
        <v>6</v>
      </c>
      <c r="B9" s="13">
        <v>0</v>
      </c>
      <c r="C9" s="13">
        <v>3807064.26</v>
      </c>
      <c r="D9" s="2" t="s">
        <v>5</v>
      </c>
      <c r="E9" s="1">
        <f>SUM(B9:D9)</f>
        <v>3807064.26</v>
      </c>
      <c r="G9" s="3"/>
    </row>
    <row r="11" spans="1:5" ht="12.75">
      <c r="A11" t="s">
        <v>7</v>
      </c>
      <c r="B11" s="13">
        <v>0</v>
      </c>
      <c r="C11" s="13">
        <v>26590948.82</v>
      </c>
      <c r="D11" s="4" t="s">
        <v>181</v>
      </c>
      <c r="E11" s="1">
        <f>SUM(B11:D11)</f>
        <v>26590948.82</v>
      </c>
    </row>
    <row r="12" spans="2:3" ht="12.75">
      <c r="B12" s="13" t="s">
        <v>9</v>
      </c>
      <c r="C12" s="13" t="s">
        <v>9</v>
      </c>
    </row>
    <row r="13" spans="1:5" ht="12.75">
      <c r="A13" t="s">
        <v>8</v>
      </c>
      <c r="B13" s="13">
        <v>0</v>
      </c>
      <c r="C13" s="13">
        <v>694618.04</v>
      </c>
      <c r="D13" s="2" t="s">
        <v>5</v>
      </c>
      <c r="E13" s="1">
        <f>SUM(B13:D13)</f>
        <v>694618.04</v>
      </c>
    </row>
    <row r="14" spans="2:3" ht="12.75">
      <c r="B14" s="13" t="s">
        <v>9</v>
      </c>
      <c r="C14" s="13" t="s">
        <v>9</v>
      </c>
    </row>
    <row r="15" spans="1:5" ht="12.75">
      <c r="A15" t="s">
        <v>10</v>
      </c>
      <c r="B15" s="16">
        <v>555164.74</v>
      </c>
      <c r="C15" s="13">
        <v>2160492.5</v>
      </c>
      <c r="D15" s="2" t="s">
        <v>5</v>
      </c>
      <c r="E15" s="1">
        <f>SUM(B15:D15)</f>
        <v>2715657.24</v>
      </c>
    </row>
    <row r="16" spans="2:5" ht="12.75">
      <c r="B16" s="13" t="s">
        <v>9</v>
      </c>
      <c r="C16" s="13" t="s">
        <v>9</v>
      </c>
      <c r="E16" s="1" t="s">
        <v>9</v>
      </c>
    </row>
    <row r="17" spans="1:5" ht="12.75">
      <c r="A17" t="s">
        <v>11</v>
      </c>
      <c r="B17" s="13">
        <v>40000</v>
      </c>
      <c r="C17" s="13">
        <v>5533328.21</v>
      </c>
      <c r="D17" s="2" t="s">
        <v>5</v>
      </c>
      <c r="E17" s="1">
        <f>SUM(B17:D17)</f>
        <v>5573328.21</v>
      </c>
    </row>
    <row r="18" spans="4:5" ht="12.75">
      <c r="D18" s="2"/>
      <c r="E18" s="5"/>
    </row>
    <row r="20" spans="1:5" ht="12.75">
      <c r="A20" s="45" t="s">
        <v>12</v>
      </c>
      <c r="B20" s="78">
        <f>SUM(B7:B19)</f>
        <v>3208941.05</v>
      </c>
      <c r="C20" s="78">
        <f>SUM(C7:C19)</f>
        <v>55812909.43</v>
      </c>
      <c r="D20" s="78"/>
      <c r="E20" s="78">
        <f>SUM(E7:E19)</f>
        <v>59021850.480000004</v>
      </c>
    </row>
    <row r="24" ht="12.75">
      <c r="A24" t="s">
        <v>13</v>
      </c>
    </row>
    <row r="26" ht="12.75">
      <c r="A26" t="s">
        <v>350</v>
      </c>
    </row>
    <row r="27" ht="12.75">
      <c r="A27" s="76" t="s">
        <v>375</v>
      </c>
    </row>
    <row r="29" ht="12.75">
      <c r="A29" t="s">
        <v>14</v>
      </c>
    </row>
    <row r="30" ht="12.75">
      <c r="A30" s="76" t="s">
        <v>376</v>
      </c>
    </row>
    <row r="32" ht="12.75">
      <c r="A32" s="6" t="s">
        <v>377</v>
      </c>
    </row>
    <row r="33" ht="12.75">
      <c r="A33" t="s">
        <v>346</v>
      </c>
    </row>
    <row r="34" ht="12.75">
      <c r="A34" t="s">
        <v>347</v>
      </c>
    </row>
    <row r="41" ht="12.75">
      <c r="F41" s="9"/>
    </row>
    <row r="49" ht="12.75">
      <c r="E49" s="23"/>
    </row>
    <row r="51" ht="12.75">
      <c r="D51" s="1"/>
    </row>
  </sheetData>
  <sheetProtection sheet="1" objects="1" scenarios="1"/>
  <mergeCells count="4">
    <mergeCell ref="A1:E1"/>
    <mergeCell ref="A2:E2"/>
    <mergeCell ref="A3:E3"/>
    <mergeCell ref="A4:E4"/>
  </mergeCells>
  <printOptions/>
  <pageMargins left="0.5" right="0.5" top="1" bottom="1" header="0.5" footer="0.5"/>
  <pageSetup horizontalDpi="600" verticalDpi="600" orientation="portrait" r:id="rId1"/>
  <headerFooter alignWithMargins="0">
    <oddHeader>&amp;C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A1" sqref="A1:E1"/>
    </sheetView>
  </sheetViews>
  <sheetFormatPr defaultColWidth="9.140625" defaultRowHeight="12.75"/>
  <cols>
    <col min="1" max="1" width="35.7109375" style="0" customWidth="1"/>
    <col min="2" max="2" width="5.140625" style="0" bestFit="1" customWidth="1"/>
    <col min="3" max="3" width="21.00390625" style="1" customWidth="1"/>
    <col min="4" max="4" width="19.140625" style="1" customWidth="1"/>
    <col min="5" max="5" width="10.140625" style="7" customWidth="1"/>
  </cols>
  <sheetData>
    <row r="1" spans="1:5" ht="15.75">
      <c r="A1" s="85" t="s">
        <v>352</v>
      </c>
      <c r="B1" s="85"/>
      <c r="C1" s="85"/>
      <c r="D1" s="85"/>
      <c r="E1" s="85"/>
    </row>
    <row r="2" spans="1:5" ht="15.75">
      <c r="A2" s="85" t="s">
        <v>366</v>
      </c>
      <c r="B2" s="85"/>
      <c r="C2" s="85"/>
      <c r="D2" s="85"/>
      <c r="E2" s="85"/>
    </row>
    <row r="3" spans="1:5" ht="15.75">
      <c r="A3" s="85" t="s">
        <v>367</v>
      </c>
      <c r="B3" s="85"/>
      <c r="C3" s="85"/>
      <c r="D3" s="85"/>
      <c r="E3" s="85"/>
    </row>
    <row r="4" spans="1:5" ht="15.75">
      <c r="A4" s="85" t="s">
        <v>370</v>
      </c>
      <c r="B4" s="85"/>
      <c r="C4" s="85"/>
      <c r="D4" s="85"/>
      <c r="E4" s="85"/>
    </row>
    <row r="5" spans="1:5" ht="15.75">
      <c r="A5" s="90"/>
      <c r="B5" s="90"/>
      <c r="C5" s="90"/>
      <c r="D5" s="90"/>
      <c r="E5" s="90"/>
    </row>
    <row r="6" spans="1:5" ht="12.75">
      <c r="A6" s="92"/>
      <c r="B6" s="92"/>
      <c r="C6" s="92"/>
      <c r="D6" s="92"/>
      <c r="E6" s="92"/>
    </row>
    <row r="7" spans="1:5" ht="12.75">
      <c r="A7" s="45" t="s">
        <v>127</v>
      </c>
      <c r="B7" s="45"/>
      <c r="C7" s="66" t="s">
        <v>71</v>
      </c>
      <c r="D7" s="66" t="s">
        <v>69</v>
      </c>
      <c r="E7" s="61" t="s">
        <v>70</v>
      </c>
    </row>
    <row r="10" ht="12.75">
      <c r="A10" t="s">
        <v>205</v>
      </c>
    </row>
    <row r="11" spans="1:5" ht="12.75">
      <c r="A11" t="s">
        <v>206</v>
      </c>
      <c r="B11">
        <v>3481</v>
      </c>
      <c r="C11" s="48">
        <v>3157119</v>
      </c>
      <c r="D11" s="48">
        <v>2606104.62</v>
      </c>
      <c r="E11" s="22">
        <f>SUM(D11/C11)</f>
        <v>0.8254692395186878</v>
      </c>
    </row>
    <row r="12" spans="1:5" ht="12.75">
      <c r="A12" t="s">
        <v>207</v>
      </c>
      <c r="B12">
        <v>3484</v>
      </c>
      <c r="C12" s="49">
        <v>11400</v>
      </c>
      <c r="D12" s="49">
        <v>11400</v>
      </c>
      <c r="E12" s="25">
        <f>SUM(D12/C12)</f>
        <v>1</v>
      </c>
    </row>
    <row r="13" spans="3:5" ht="12.75">
      <c r="C13" s="48"/>
      <c r="D13" s="48"/>
      <c r="E13" s="22"/>
    </row>
    <row r="14" spans="1:5" ht="12.75">
      <c r="A14" s="45" t="s">
        <v>208</v>
      </c>
      <c r="B14" s="45"/>
      <c r="C14" s="46">
        <f>SUM(C11:C13)</f>
        <v>3168519</v>
      </c>
      <c r="D14" s="46">
        <f>SUM(D11:D13)</f>
        <v>2617504.62</v>
      </c>
      <c r="E14" s="62">
        <f>SUM(D14/C14)</f>
        <v>0.8260971829425672</v>
      </c>
    </row>
    <row r="15" spans="3:5" ht="12.75">
      <c r="C15" s="48"/>
      <c r="D15" s="48"/>
      <c r="E15" s="22"/>
    </row>
    <row r="16" spans="1:5" ht="12.75">
      <c r="A16" s="45" t="s">
        <v>209</v>
      </c>
      <c r="C16" s="48"/>
      <c r="D16" s="48"/>
      <c r="E16" s="22"/>
    </row>
    <row r="17" spans="1:5" ht="12.75">
      <c r="A17" t="s">
        <v>220</v>
      </c>
      <c r="B17">
        <v>3430</v>
      </c>
      <c r="C17" s="48">
        <v>129000</v>
      </c>
      <c r="D17" s="48">
        <v>152090.57</v>
      </c>
      <c r="E17" s="62">
        <f>SUM(D17/C17)</f>
        <v>1.1789966666666667</v>
      </c>
    </row>
    <row r="18" spans="1:5" ht="12.75">
      <c r="A18" t="s">
        <v>265</v>
      </c>
      <c r="B18">
        <v>3497</v>
      </c>
      <c r="C18" s="49">
        <v>0</v>
      </c>
      <c r="D18" s="49">
        <v>0</v>
      </c>
      <c r="E18" s="75" t="s">
        <v>9</v>
      </c>
    </row>
    <row r="19" spans="3:5" ht="12.75">
      <c r="C19" s="48"/>
      <c r="D19" s="48"/>
      <c r="E19" s="22"/>
    </row>
    <row r="20" spans="1:5" ht="12.75">
      <c r="A20" s="45" t="s">
        <v>210</v>
      </c>
      <c r="B20" s="45"/>
      <c r="C20" s="46">
        <f>SUM(C17:C19)</f>
        <v>129000</v>
      </c>
      <c r="D20" s="46">
        <f>SUM(D17+D18)</f>
        <v>152090.57</v>
      </c>
      <c r="E20" s="67" t="s">
        <v>176</v>
      </c>
    </row>
    <row r="21" spans="1:5" ht="12.75">
      <c r="A21" t="s">
        <v>9</v>
      </c>
      <c r="C21" s="48"/>
      <c r="D21" s="48"/>
      <c r="E21" s="22"/>
    </row>
    <row r="22" spans="1:5" ht="12.75">
      <c r="A22" t="s">
        <v>128</v>
      </c>
      <c r="C22" s="1">
        <f>SUM(C14+C20)</f>
        <v>3297519</v>
      </c>
      <c r="D22" s="1">
        <f>SUM(D14+D20)</f>
        <v>2769595.19</v>
      </c>
      <c r="E22" s="62">
        <f>SUM(D22/C22)</f>
        <v>0.839902723835708</v>
      </c>
    </row>
    <row r="23" spans="1:5" ht="12.75">
      <c r="A23" t="s">
        <v>290</v>
      </c>
      <c r="C23" s="10">
        <v>1569436</v>
      </c>
      <c r="D23" s="10">
        <v>1569436</v>
      </c>
      <c r="E23" s="25"/>
    </row>
    <row r="24" spans="1:5" ht="13.5" thickBot="1">
      <c r="A24" s="45" t="s">
        <v>3</v>
      </c>
      <c r="B24" s="45"/>
      <c r="C24" s="47">
        <f>SUM(C22:C23)</f>
        <v>4866955</v>
      </c>
      <c r="D24" s="47">
        <f>SUM(D22:D23)</f>
        <v>4339031.1899999995</v>
      </c>
      <c r="E24" s="74">
        <f>SUM(D24/C24)</f>
        <v>0.8915289313338627</v>
      </c>
    </row>
    <row r="25" ht="13.5" thickTop="1">
      <c r="E25" s="22"/>
    </row>
    <row r="26" spans="5:8" ht="12.75">
      <c r="E26" s="22"/>
      <c r="H26" s="12"/>
    </row>
    <row r="27" ht="12.75">
      <c r="E27" s="22"/>
    </row>
    <row r="28" spans="1:5" ht="12.75">
      <c r="A28" s="45" t="s">
        <v>76</v>
      </c>
      <c r="B28" s="45"/>
      <c r="C28" s="46" t="s">
        <v>77</v>
      </c>
      <c r="D28" s="46" t="s">
        <v>76</v>
      </c>
      <c r="E28" s="62" t="s">
        <v>78</v>
      </c>
    </row>
    <row r="29" ht="12.75">
      <c r="E29" s="22"/>
    </row>
    <row r="30" spans="1:5" ht="12.75">
      <c r="A30" t="s">
        <v>129</v>
      </c>
      <c r="B30">
        <v>240</v>
      </c>
      <c r="C30" s="1">
        <v>1765642.99</v>
      </c>
      <c r="D30" s="1">
        <v>1208752</v>
      </c>
      <c r="E30" s="77">
        <f>SUM(D30/C30)</f>
        <v>0.684595927288789</v>
      </c>
    </row>
    <row r="31" spans="1:5" ht="12.75">
      <c r="A31" t="s">
        <v>135</v>
      </c>
      <c r="B31">
        <v>310</v>
      </c>
      <c r="C31" s="1">
        <v>148544.23</v>
      </c>
      <c r="D31" s="1">
        <v>148443.85</v>
      </c>
      <c r="E31" s="22">
        <f>SUM(D31/C31)</f>
        <v>0.9993242416753582</v>
      </c>
    </row>
    <row r="32" spans="1:5" ht="12.75">
      <c r="A32" t="s">
        <v>139</v>
      </c>
      <c r="B32">
        <v>320</v>
      </c>
      <c r="C32" s="1">
        <v>1299793</v>
      </c>
      <c r="D32" s="1">
        <v>211592.83</v>
      </c>
      <c r="E32" s="22">
        <f>SUM(D32/C32)</f>
        <v>0.16278963650365866</v>
      </c>
    </row>
    <row r="33" spans="1:5" ht="12.75">
      <c r="A33" t="s">
        <v>286</v>
      </c>
      <c r="B33">
        <v>740</v>
      </c>
      <c r="C33" s="10">
        <v>0</v>
      </c>
      <c r="D33" s="10">
        <v>0</v>
      </c>
      <c r="E33" s="25">
        <v>0</v>
      </c>
    </row>
    <row r="34" spans="3:5" ht="12.75">
      <c r="C34" s="12"/>
      <c r="D34" s="12"/>
      <c r="E34" s="22"/>
    </row>
    <row r="35" spans="1:5" ht="12.75">
      <c r="A35" s="45" t="s">
        <v>259</v>
      </c>
      <c r="B35" s="45"/>
      <c r="C35" s="68">
        <f>SUM(C30:C34)</f>
        <v>3213980.2199999997</v>
      </c>
      <c r="D35" s="68">
        <f>SUM(D30:D34)</f>
        <v>1568788.6800000002</v>
      </c>
      <c r="E35" s="62">
        <f>SUM(D35/C35)</f>
        <v>0.4881139809877238</v>
      </c>
    </row>
    <row r="36" spans="3:5" ht="12.75">
      <c r="C36" s="12"/>
      <c r="D36" s="12"/>
      <c r="E36" s="22"/>
    </row>
    <row r="37" spans="1:5" ht="12.75">
      <c r="A37" t="s">
        <v>85</v>
      </c>
      <c r="C37" s="10">
        <v>1652974.78</v>
      </c>
      <c r="D37" s="10">
        <v>2770242.51</v>
      </c>
      <c r="E37" s="25"/>
    </row>
    <row r="38" spans="1:5" ht="13.5" thickBot="1">
      <c r="A38" s="45" t="s">
        <v>3</v>
      </c>
      <c r="B38" s="45"/>
      <c r="C38" s="47">
        <f>SUM(C35:C37)</f>
        <v>4866955</v>
      </c>
      <c r="D38" s="47">
        <f>SUM(D35:D37)</f>
        <v>4339031.1899999995</v>
      </c>
      <c r="E38" s="58">
        <f>SUM(D38/C38)</f>
        <v>0.8915289313338627</v>
      </c>
    </row>
    <row r="39" ht="13.5" thickTop="1"/>
  </sheetData>
  <sheetProtection sheet="1" objects="1" scenarios="1"/>
  <mergeCells count="6">
    <mergeCell ref="A5:E5"/>
    <mergeCell ref="A6:E6"/>
    <mergeCell ref="A1:E1"/>
    <mergeCell ref="A2:E2"/>
    <mergeCell ref="A3:E3"/>
    <mergeCell ref="A4:E4"/>
  </mergeCells>
  <printOptions gridLines="1"/>
  <pageMargins left="0.75" right="0.5" top="1.75" bottom="1" header="0.5" footer="0.5"/>
  <pageSetup horizontalDpi="600" verticalDpi="600" orientation="portrait" scale="99" r:id="rId1"/>
  <headerFooter alignWithMargins="0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workbookViewId="0" topLeftCell="A1">
      <selection activeCell="A1" sqref="A1:F1"/>
    </sheetView>
  </sheetViews>
  <sheetFormatPr defaultColWidth="9.140625" defaultRowHeight="12.75"/>
  <cols>
    <col min="1" max="1" width="40.00390625" style="0" bestFit="1" customWidth="1"/>
    <col min="2" max="2" width="7.00390625" style="0" bestFit="1" customWidth="1"/>
    <col min="3" max="5" width="14.421875" style="1" bestFit="1" customWidth="1"/>
    <col min="6" max="6" width="10.28125" style="0" bestFit="1" customWidth="1"/>
    <col min="7" max="8" width="14.421875" style="0" bestFit="1" customWidth="1"/>
  </cols>
  <sheetData>
    <row r="1" spans="1:6" ht="15.75">
      <c r="A1" s="85" t="s">
        <v>352</v>
      </c>
      <c r="B1" s="85"/>
      <c r="C1" s="85"/>
      <c r="D1" s="85"/>
      <c r="E1" s="85"/>
      <c r="F1" s="85"/>
    </row>
    <row r="2" spans="1:6" ht="15.75">
      <c r="A2" s="85" t="s">
        <v>353</v>
      </c>
      <c r="B2" s="89"/>
      <c r="C2" s="89"/>
      <c r="D2" s="89"/>
      <c r="E2" s="89"/>
      <c r="F2" s="89"/>
    </row>
    <row r="3" spans="1:6" ht="15.75">
      <c r="A3" s="85" t="s">
        <v>354</v>
      </c>
      <c r="B3" s="89"/>
      <c r="C3" s="89"/>
      <c r="D3" s="89"/>
      <c r="E3" s="89"/>
      <c r="F3" s="89"/>
    </row>
    <row r="4" spans="1:6" ht="15.75">
      <c r="A4" s="85" t="s">
        <v>370</v>
      </c>
      <c r="B4" s="89"/>
      <c r="C4" s="89"/>
      <c r="D4" s="89"/>
      <c r="E4" s="89"/>
      <c r="F4" s="89"/>
    </row>
    <row r="5" spans="1:6" ht="15.75">
      <c r="A5" s="90" t="s">
        <v>9</v>
      </c>
      <c r="B5" s="91"/>
      <c r="C5" s="91"/>
      <c r="D5" s="91"/>
      <c r="E5" s="91"/>
      <c r="F5" s="91"/>
    </row>
    <row r="6" spans="1:6" ht="12.75">
      <c r="A6" s="92" t="s">
        <v>9</v>
      </c>
      <c r="B6" s="92"/>
      <c r="C6" s="92"/>
      <c r="D6" s="92"/>
      <c r="E6" s="92"/>
      <c r="F6" s="92"/>
    </row>
    <row r="7" spans="2:6" ht="14.25" customHeight="1">
      <c r="B7" s="45"/>
      <c r="C7" s="43" t="s">
        <v>15</v>
      </c>
      <c r="D7" s="43" t="s">
        <v>16</v>
      </c>
      <c r="E7" s="43" t="s">
        <v>17</v>
      </c>
      <c r="F7" s="42" t="s">
        <v>18</v>
      </c>
    </row>
    <row r="8" spans="1:6" ht="12.75">
      <c r="A8" t="s">
        <v>9</v>
      </c>
      <c r="B8" s="45" t="s">
        <v>19</v>
      </c>
      <c r="C8" s="43" t="s">
        <v>20</v>
      </c>
      <c r="D8" s="43" t="s">
        <v>20</v>
      </c>
      <c r="E8" s="43" t="s">
        <v>21</v>
      </c>
      <c r="F8" s="42" t="s">
        <v>22</v>
      </c>
    </row>
    <row r="10" ht="12.75">
      <c r="A10" s="45" t="s">
        <v>23</v>
      </c>
    </row>
    <row r="11" spans="1:6" ht="12.75">
      <c r="A11" t="s">
        <v>211</v>
      </c>
      <c r="B11">
        <v>3121</v>
      </c>
      <c r="C11" s="1">
        <v>550000</v>
      </c>
      <c r="D11" s="1">
        <v>550000</v>
      </c>
      <c r="E11" s="1">
        <v>0</v>
      </c>
      <c r="F11" s="7">
        <v>0</v>
      </c>
    </row>
    <row r="12" spans="1:6" ht="12.75">
      <c r="A12" t="s">
        <v>261</v>
      </c>
      <c r="B12">
        <v>3122</v>
      </c>
      <c r="C12" s="1">
        <v>200000</v>
      </c>
      <c r="D12" s="1">
        <v>200000</v>
      </c>
      <c r="E12" s="1">
        <v>0</v>
      </c>
      <c r="F12" s="7">
        <v>0</v>
      </c>
    </row>
    <row r="13" spans="1:6" ht="12.75">
      <c r="A13" t="s">
        <v>143</v>
      </c>
      <c r="B13">
        <v>3191</v>
      </c>
      <c r="C13" s="1">
        <v>180000</v>
      </c>
      <c r="D13" s="1">
        <v>180978.62</v>
      </c>
      <c r="E13" s="1">
        <v>180978.62</v>
      </c>
      <c r="F13" s="7">
        <f>SUM(E13/D13)</f>
        <v>1</v>
      </c>
    </row>
    <row r="14" spans="1:9" ht="13.5" thickBot="1">
      <c r="A14" s="57" t="s">
        <v>24</v>
      </c>
      <c r="B14" s="57"/>
      <c r="C14" s="47">
        <f>SUM(C11:C13)</f>
        <v>930000</v>
      </c>
      <c r="D14" s="47">
        <f>SUM(D11:D13)</f>
        <v>930978.62</v>
      </c>
      <c r="E14" s="47">
        <f>SUM(E11:E13)</f>
        <v>180978.62</v>
      </c>
      <c r="F14" s="58">
        <f>SUM(E14/D14)</f>
        <v>0.19439610761415765</v>
      </c>
      <c r="I14" s="7" t="s">
        <v>9</v>
      </c>
    </row>
    <row r="15" spans="1:6" ht="13.5" thickTop="1">
      <c r="A15" s="9"/>
      <c r="F15" s="7" t="s">
        <v>9</v>
      </c>
    </row>
    <row r="16" spans="1:6" ht="12.75">
      <c r="A16" s="45" t="s">
        <v>371</v>
      </c>
      <c r="F16" s="7"/>
    </row>
    <row r="17" spans="1:6" ht="12.75">
      <c r="A17" s="82" t="s">
        <v>372</v>
      </c>
      <c r="B17">
        <v>3299</v>
      </c>
      <c r="C17" s="1">
        <v>0</v>
      </c>
      <c r="D17" s="1">
        <v>0</v>
      </c>
      <c r="E17" s="1">
        <v>97102.6</v>
      </c>
      <c r="F17" s="83" t="s">
        <v>378</v>
      </c>
    </row>
    <row r="18" spans="1:6" ht="13.5" thickBot="1">
      <c r="A18" s="57" t="s">
        <v>373</v>
      </c>
      <c r="B18" s="57"/>
      <c r="C18" s="47">
        <f>SUM(C15:C17)</f>
        <v>0</v>
      </c>
      <c r="D18" s="47">
        <f>SUM(D15:D17)</f>
        <v>0</v>
      </c>
      <c r="E18" s="47">
        <f>SUM(E15:E17)</f>
        <v>97102.6</v>
      </c>
      <c r="F18" s="84" t="s">
        <v>378</v>
      </c>
    </row>
    <row r="19" spans="1:6" ht="13.5" thickTop="1">
      <c r="A19" s="82"/>
      <c r="F19" s="7"/>
    </row>
    <row r="20" spans="1:6" ht="12.75">
      <c r="A20" s="45" t="s">
        <v>25</v>
      </c>
      <c r="F20" s="7" t="s">
        <v>9</v>
      </c>
    </row>
    <row r="21" spans="1:6" ht="12.75">
      <c r="A21" t="s">
        <v>144</v>
      </c>
      <c r="B21">
        <v>3310</v>
      </c>
      <c r="C21" s="1">
        <v>123708683</v>
      </c>
      <c r="D21" s="1">
        <v>125255953</v>
      </c>
      <c r="E21" s="1">
        <v>113543296</v>
      </c>
      <c r="F21" s="7">
        <f aca="true" t="shared" si="0" ref="F21:F37">SUM(E21/D21)</f>
        <v>0.9064902168761592</v>
      </c>
    </row>
    <row r="22" spans="1:6" ht="12.75">
      <c r="A22" t="s">
        <v>130</v>
      </c>
      <c r="B22">
        <v>3315</v>
      </c>
      <c r="C22" s="1">
        <v>684792</v>
      </c>
      <c r="D22" s="1">
        <v>684792</v>
      </c>
      <c r="E22" s="1">
        <v>642532</v>
      </c>
      <c r="F22" s="7">
        <f t="shared" si="0"/>
        <v>0.9382878304653092</v>
      </c>
    </row>
    <row r="23" spans="1:6" ht="12.75">
      <c r="A23" t="s">
        <v>262</v>
      </c>
      <c r="B23">
        <v>3323</v>
      </c>
      <c r="C23" s="1">
        <v>18000</v>
      </c>
      <c r="D23" s="1">
        <v>19725.81</v>
      </c>
      <c r="E23" s="1">
        <v>0</v>
      </c>
      <c r="F23" s="7">
        <v>0</v>
      </c>
    </row>
    <row r="24" spans="1:6" ht="12.75">
      <c r="A24" t="s">
        <v>193</v>
      </c>
      <c r="B24">
        <v>3334</v>
      </c>
      <c r="C24" s="1">
        <v>224191</v>
      </c>
      <c r="D24" s="1">
        <v>224191</v>
      </c>
      <c r="E24" s="1">
        <v>224191</v>
      </c>
      <c r="F24" s="7">
        <f t="shared" si="0"/>
        <v>1</v>
      </c>
    </row>
    <row r="25" spans="1:6" ht="12.75">
      <c r="A25" t="s">
        <v>26</v>
      </c>
      <c r="B25">
        <v>3336</v>
      </c>
      <c r="C25" s="1">
        <v>3208301</v>
      </c>
      <c r="D25" s="1">
        <v>3538055</v>
      </c>
      <c r="E25" s="1">
        <v>3312585</v>
      </c>
      <c r="F25" s="7">
        <f t="shared" si="0"/>
        <v>0.9362728957011691</v>
      </c>
    </row>
    <row r="26" spans="1:6" ht="12.75">
      <c r="A26" t="s">
        <v>268</v>
      </c>
      <c r="B26">
        <v>3342</v>
      </c>
      <c r="C26" s="1">
        <v>20000</v>
      </c>
      <c r="D26" s="1">
        <v>20000</v>
      </c>
      <c r="E26" s="1">
        <v>212.91</v>
      </c>
      <c r="F26" s="7">
        <f t="shared" si="0"/>
        <v>0.0106455</v>
      </c>
    </row>
    <row r="27" spans="1:6" ht="12.75">
      <c r="A27" t="s">
        <v>27</v>
      </c>
      <c r="B27">
        <v>3343</v>
      </c>
      <c r="C27" s="1">
        <v>30000</v>
      </c>
      <c r="D27" s="1">
        <v>40000</v>
      </c>
      <c r="E27" s="1">
        <v>37169.9</v>
      </c>
      <c r="F27" s="7">
        <f t="shared" si="0"/>
        <v>0.9292475</v>
      </c>
    </row>
    <row r="28" spans="1:6" ht="12.75">
      <c r="A28" t="s">
        <v>145</v>
      </c>
      <c r="B28">
        <v>3344</v>
      </c>
      <c r="C28" s="1">
        <v>1757095</v>
      </c>
      <c r="D28" s="1">
        <v>1600423</v>
      </c>
      <c r="E28" s="1">
        <v>1599243</v>
      </c>
      <c r="F28" s="7">
        <f t="shared" si="0"/>
        <v>0.9992626949250292</v>
      </c>
    </row>
    <row r="29" spans="1:6" ht="12.75">
      <c r="A29" t="s">
        <v>28</v>
      </c>
      <c r="B29">
        <v>3354</v>
      </c>
      <c r="C29" s="1">
        <v>6820370</v>
      </c>
      <c r="D29" s="1">
        <v>6948230</v>
      </c>
      <c r="E29" s="1">
        <v>6355216</v>
      </c>
      <c r="F29" s="7">
        <f t="shared" si="0"/>
        <v>0.9146525086244987</v>
      </c>
    </row>
    <row r="30" spans="1:6" ht="12.75">
      <c r="A30" t="s">
        <v>194</v>
      </c>
      <c r="B30">
        <v>3355</v>
      </c>
      <c r="C30" s="1">
        <v>18364694</v>
      </c>
      <c r="D30" s="1">
        <v>18809413</v>
      </c>
      <c r="E30" s="1">
        <v>17286573</v>
      </c>
      <c r="F30" s="7">
        <f t="shared" si="0"/>
        <v>0.9190384091199444</v>
      </c>
    </row>
    <row r="31" spans="1:6" ht="12.75">
      <c r="A31" t="s">
        <v>212</v>
      </c>
      <c r="B31">
        <v>3361</v>
      </c>
      <c r="C31" s="1">
        <v>1739093</v>
      </c>
      <c r="D31" s="1">
        <v>1936050</v>
      </c>
      <c r="E31" s="1">
        <v>1936050</v>
      </c>
      <c r="F31" s="7">
        <f t="shared" si="0"/>
        <v>1</v>
      </c>
    </row>
    <row r="32" spans="1:6" ht="11.25" customHeight="1">
      <c r="A32" t="s">
        <v>280</v>
      </c>
      <c r="B32">
        <v>3363</v>
      </c>
      <c r="C32" s="1">
        <v>500000</v>
      </c>
      <c r="D32" s="1">
        <v>600180</v>
      </c>
      <c r="E32" s="1">
        <v>600180</v>
      </c>
      <c r="F32" s="7">
        <f t="shared" si="0"/>
        <v>1</v>
      </c>
    </row>
    <row r="33" spans="1:6" ht="11.25" customHeight="1">
      <c r="A33" t="s">
        <v>374</v>
      </c>
      <c r="B33">
        <v>3371</v>
      </c>
      <c r="C33" s="1">
        <v>0</v>
      </c>
      <c r="D33" s="1">
        <v>0</v>
      </c>
      <c r="E33" s="1">
        <v>10000</v>
      </c>
      <c r="F33" s="7">
        <v>0</v>
      </c>
    </row>
    <row r="34" spans="1:6" ht="12.75">
      <c r="A34" t="s">
        <v>146</v>
      </c>
      <c r="B34">
        <v>3375</v>
      </c>
      <c r="C34" s="1">
        <v>625214</v>
      </c>
      <c r="D34" s="1">
        <v>646732</v>
      </c>
      <c r="E34" s="1">
        <v>587434</v>
      </c>
      <c r="F34" s="7">
        <f t="shared" si="0"/>
        <v>0.9083113252475523</v>
      </c>
    </row>
    <row r="35" spans="1:6" ht="12.75">
      <c r="A35" t="s">
        <v>147</v>
      </c>
      <c r="B35">
        <v>3376</v>
      </c>
      <c r="C35" s="1">
        <v>225415</v>
      </c>
      <c r="D35" s="1">
        <v>233173</v>
      </c>
      <c r="E35" s="1">
        <v>212990</v>
      </c>
      <c r="F35" s="7">
        <f t="shared" si="0"/>
        <v>0.9134419508262106</v>
      </c>
    </row>
    <row r="36" spans="1:6" ht="12.75">
      <c r="A36" t="s">
        <v>184</v>
      </c>
      <c r="B36">
        <v>3390</v>
      </c>
      <c r="C36" s="1">
        <v>408087</v>
      </c>
      <c r="D36" s="1">
        <v>324386</v>
      </c>
      <c r="E36" s="1">
        <v>225761.23</v>
      </c>
      <c r="F36" s="7">
        <f t="shared" si="0"/>
        <v>0.6959647765316629</v>
      </c>
    </row>
    <row r="37" spans="1:6" ht="12.75">
      <c r="A37" t="s">
        <v>213</v>
      </c>
      <c r="B37">
        <v>3399</v>
      </c>
      <c r="C37" s="1">
        <v>28376</v>
      </c>
      <c r="D37" s="1">
        <v>28376</v>
      </c>
      <c r="E37" s="1">
        <v>28376</v>
      </c>
      <c r="F37" s="7">
        <f t="shared" si="0"/>
        <v>1</v>
      </c>
    </row>
    <row r="38" ht="12.75">
      <c r="F38" s="7" t="s">
        <v>9</v>
      </c>
    </row>
    <row r="39" spans="1:6" ht="13.5" thickBot="1">
      <c r="A39" s="57" t="s">
        <v>29</v>
      </c>
      <c r="B39" s="57"/>
      <c r="C39" s="47">
        <f>SUM(C21:C38)</f>
        <v>158362311</v>
      </c>
      <c r="D39" s="47">
        <f>SUM(D21:D38)</f>
        <v>160909679.81</v>
      </c>
      <c r="E39" s="47">
        <f>SUM(E21:E38)</f>
        <v>146601810.04</v>
      </c>
      <c r="F39" s="58">
        <f>SUM(E39/D39)</f>
        <v>0.9110813607553346</v>
      </c>
    </row>
    <row r="40" ht="13.5" thickTop="1">
      <c r="F40" s="7" t="s">
        <v>9</v>
      </c>
    </row>
    <row r="41" spans="1:6" ht="12.75">
      <c r="A41" s="45" t="s">
        <v>30</v>
      </c>
      <c r="F41" s="22" t="s">
        <v>9</v>
      </c>
    </row>
    <row r="42" spans="1:6" ht="12.75">
      <c r="A42" t="s">
        <v>31</v>
      </c>
      <c r="B42">
        <v>3411</v>
      </c>
      <c r="C42" s="1">
        <v>41985611</v>
      </c>
      <c r="D42" s="1">
        <v>42474436</v>
      </c>
      <c r="E42" s="1">
        <v>41837294.8</v>
      </c>
      <c r="F42" s="22">
        <f>SUM(E42/D42)</f>
        <v>0.9849994194154809</v>
      </c>
    </row>
    <row r="43" spans="1:6" ht="12.75">
      <c r="A43" t="s">
        <v>148</v>
      </c>
      <c r="B43">
        <v>3421</v>
      </c>
      <c r="C43" s="1">
        <v>110000</v>
      </c>
      <c r="D43" s="1">
        <v>186246.33</v>
      </c>
      <c r="E43" s="1">
        <v>186246.33</v>
      </c>
      <c r="F43" s="22">
        <f>SUM(E43/D43)</f>
        <v>1</v>
      </c>
    </row>
    <row r="44" spans="1:8" ht="12.75">
      <c r="A44" t="s">
        <v>180</v>
      </c>
      <c r="B44">
        <v>3425</v>
      </c>
      <c r="C44" s="1">
        <v>105150</v>
      </c>
      <c r="D44" s="1">
        <v>163780</v>
      </c>
      <c r="E44" s="1">
        <v>143820</v>
      </c>
      <c r="F44" s="22">
        <f>SUM(E44/D44)</f>
        <v>0.8781291977042374</v>
      </c>
      <c r="H44" s="1">
        <f>SUM(D44-E44)</f>
        <v>19960</v>
      </c>
    </row>
    <row r="45" spans="1:8" ht="12.75">
      <c r="A45" t="s">
        <v>149</v>
      </c>
      <c r="B45">
        <v>3430</v>
      </c>
      <c r="C45" s="1">
        <v>800000</v>
      </c>
      <c r="D45" s="1">
        <v>1400000</v>
      </c>
      <c r="E45" s="1">
        <v>1433909.49</v>
      </c>
      <c r="F45" s="22">
        <f aca="true" t="shared" si="1" ref="F45:F56">SUM(E45/D45)</f>
        <v>1.0242210642857144</v>
      </c>
      <c r="H45" s="1"/>
    </row>
    <row r="46" spans="1:6" ht="12.75">
      <c r="A46" t="s">
        <v>150</v>
      </c>
      <c r="B46">
        <v>3440</v>
      </c>
      <c r="C46" s="1">
        <v>176000</v>
      </c>
      <c r="D46" s="1">
        <v>176000</v>
      </c>
      <c r="E46" s="1">
        <v>162000</v>
      </c>
      <c r="F46" s="22">
        <f t="shared" si="1"/>
        <v>0.9204545454545454</v>
      </c>
    </row>
    <row r="47" spans="1:6" ht="12.75">
      <c r="A47" t="s">
        <v>158</v>
      </c>
      <c r="B47">
        <v>3461</v>
      </c>
      <c r="C47" s="1">
        <v>14000</v>
      </c>
      <c r="D47" s="1">
        <v>14000</v>
      </c>
      <c r="E47" s="1">
        <v>13880.84</v>
      </c>
      <c r="F47" s="22">
        <f t="shared" si="1"/>
        <v>0.9914885714285714</v>
      </c>
    </row>
    <row r="48" spans="1:6" ht="12.75">
      <c r="A48" t="s">
        <v>214</v>
      </c>
      <c r="B48">
        <v>3462</v>
      </c>
      <c r="C48" s="1">
        <v>4000</v>
      </c>
      <c r="D48" s="1">
        <v>4000</v>
      </c>
      <c r="E48" s="1">
        <v>4020</v>
      </c>
      <c r="F48" s="22">
        <f t="shared" si="1"/>
        <v>1.005</v>
      </c>
    </row>
    <row r="49" spans="1:6" ht="12.75">
      <c r="A49" t="s">
        <v>159</v>
      </c>
      <c r="B49">
        <v>3466</v>
      </c>
      <c r="C49" s="1">
        <v>33000</v>
      </c>
      <c r="D49" s="1">
        <v>33000</v>
      </c>
      <c r="E49" s="1">
        <v>19922.07</v>
      </c>
      <c r="F49" s="22">
        <f t="shared" si="1"/>
        <v>0.6036990909090909</v>
      </c>
    </row>
    <row r="50" spans="1:6" ht="12.75">
      <c r="A50" t="s">
        <v>283</v>
      </c>
      <c r="B50">
        <v>3469</v>
      </c>
      <c r="C50" s="1">
        <v>43000</v>
      </c>
      <c r="D50" s="1">
        <v>48205</v>
      </c>
      <c r="E50" s="1">
        <v>29825</v>
      </c>
      <c r="F50" s="22">
        <f t="shared" si="1"/>
        <v>0.6187117518929571</v>
      </c>
    </row>
    <row r="51" spans="1:6" s="18" customFormat="1" ht="12.75">
      <c r="A51" s="18" t="s">
        <v>182</v>
      </c>
      <c r="B51" s="18">
        <v>3471</v>
      </c>
      <c r="C51" s="17">
        <v>708923.8</v>
      </c>
      <c r="D51" s="17">
        <v>367784.8</v>
      </c>
      <c r="E51" s="17">
        <v>351330.28</v>
      </c>
      <c r="F51" s="22">
        <f t="shared" si="1"/>
        <v>0.9552604675342756</v>
      </c>
    </row>
    <row r="52" spans="1:6" ht="12.75">
      <c r="A52" t="s">
        <v>32</v>
      </c>
      <c r="B52">
        <v>3490</v>
      </c>
      <c r="C52" s="1">
        <v>650000</v>
      </c>
      <c r="D52" s="1">
        <v>736936.75</v>
      </c>
      <c r="E52" s="1">
        <v>519913.06</v>
      </c>
      <c r="F52" s="22">
        <f t="shared" si="1"/>
        <v>0.7055056760298628</v>
      </c>
    </row>
    <row r="53" spans="1:6" ht="12.75">
      <c r="A53" t="s">
        <v>185</v>
      </c>
      <c r="B53">
        <v>3494</v>
      </c>
      <c r="C53" s="1">
        <v>450000</v>
      </c>
      <c r="D53" s="1">
        <v>529000.2</v>
      </c>
      <c r="E53" s="1">
        <v>412825.76</v>
      </c>
      <c r="F53" s="22">
        <f t="shared" si="1"/>
        <v>0.7803886652594839</v>
      </c>
    </row>
    <row r="54" spans="1:6" ht="12.75">
      <c r="A54" t="s">
        <v>215</v>
      </c>
      <c r="B54">
        <v>3495</v>
      </c>
      <c r="C54" s="1">
        <v>0</v>
      </c>
      <c r="D54" s="1">
        <v>23896</v>
      </c>
      <c r="E54" s="1">
        <v>25529.34</v>
      </c>
      <c r="F54" s="22">
        <f t="shared" si="1"/>
        <v>1.068352025443589</v>
      </c>
    </row>
    <row r="55" spans="1:6" ht="12.75">
      <c r="A55" t="s">
        <v>186</v>
      </c>
      <c r="B55">
        <v>3497</v>
      </c>
      <c r="C55" s="1">
        <v>2000</v>
      </c>
      <c r="D55" s="1">
        <v>95481.92</v>
      </c>
      <c r="E55" s="1">
        <v>92964.03</v>
      </c>
      <c r="F55" s="22">
        <f t="shared" si="1"/>
        <v>0.9736296672710394</v>
      </c>
    </row>
    <row r="56" spans="1:6" ht="12.75">
      <c r="A56" t="s">
        <v>187</v>
      </c>
      <c r="B56">
        <v>3498</v>
      </c>
      <c r="C56" s="1">
        <v>40000</v>
      </c>
      <c r="D56" s="1">
        <v>40000</v>
      </c>
      <c r="E56" s="1">
        <v>10000</v>
      </c>
      <c r="F56" s="22">
        <f t="shared" si="1"/>
        <v>0.25</v>
      </c>
    </row>
    <row r="57" spans="1:6" ht="12.75">
      <c r="A57" t="s">
        <v>216</v>
      </c>
      <c r="B57">
        <v>3499</v>
      </c>
      <c r="C57" s="1">
        <v>175000</v>
      </c>
      <c r="D57" s="1">
        <v>175000</v>
      </c>
      <c r="E57" s="1">
        <v>76551.99</v>
      </c>
      <c r="F57" s="22">
        <f>SUM(E57/D57)</f>
        <v>0.4374399428571429</v>
      </c>
    </row>
    <row r="58" ht="12.75">
      <c r="F58" s="7"/>
    </row>
    <row r="59" spans="1:6" ht="13.5" thickBot="1">
      <c r="A59" s="57" t="s">
        <v>33</v>
      </c>
      <c r="B59" s="57"/>
      <c r="C59" s="47">
        <f>SUM(C42:C58)</f>
        <v>45296684.8</v>
      </c>
      <c r="D59" s="47">
        <f>SUM(D42:D58)</f>
        <v>46467767</v>
      </c>
      <c r="E59" s="47">
        <f>SUM(E42:E58)</f>
        <v>45320032.99000001</v>
      </c>
      <c r="F59" s="58">
        <f>SUM(E59/D59)</f>
        <v>0.9753004268528765</v>
      </c>
    </row>
    <row r="60" spans="1:6" ht="13.5" thickTop="1">
      <c r="A60" s="9"/>
      <c r="B60" s="9"/>
      <c r="C60" s="12"/>
      <c r="D60" s="12"/>
      <c r="E60" s="12"/>
      <c r="F60" s="15"/>
    </row>
    <row r="61" spans="1:6" ht="12.75">
      <c r="A61" s="59" t="s">
        <v>196</v>
      </c>
      <c r="F61" s="7" t="s">
        <v>9</v>
      </c>
    </row>
    <row r="62" spans="1:6" ht="12.75">
      <c r="A62" t="s">
        <v>195</v>
      </c>
      <c r="B62">
        <v>3630</v>
      </c>
      <c r="C62" s="1">
        <v>1680000</v>
      </c>
      <c r="D62" s="1">
        <v>1780000</v>
      </c>
      <c r="E62" s="1">
        <v>1200000</v>
      </c>
      <c r="F62" s="7">
        <f>SUM(E62/D62)</f>
        <v>0.6741573033707865</v>
      </c>
    </row>
    <row r="63" ht="12.75">
      <c r="F63" s="7"/>
    </row>
    <row r="64" spans="1:6" ht="13.5" thickBot="1">
      <c r="A64" s="57" t="s">
        <v>197</v>
      </c>
      <c r="B64" s="57"/>
      <c r="C64" s="47">
        <f>SUM(C62:C63)</f>
        <v>1680000</v>
      </c>
      <c r="D64" s="47">
        <f>SUM(D62:D63)</f>
        <v>1780000</v>
      </c>
      <c r="E64" s="47">
        <f>SUM(E62:E63)</f>
        <v>1200000</v>
      </c>
      <c r="F64" s="58">
        <f>SUM(E64/D64)</f>
        <v>0.6741573033707865</v>
      </c>
    </row>
    <row r="65" ht="13.5" thickTop="1">
      <c r="F65" s="7" t="s">
        <v>9</v>
      </c>
    </row>
    <row r="66" spans="1:6" ht="12.75">
      <c r="A66" s="45" t="s">
        <v>198</v>
      </c>
      <c r="F66" s="7"/>
    </row>
    <row r="67" spans="1:6" ht="12.75">
      <c r="A67" t="s">
        <v>217</v>
      </c>
      <c r="B67">
        <v>3733</v>
      </c>
      <c r="C67" s="1">
        <v>25000</v>
      </c>
      <c r="D67" s="1">
        <v>117523.75</v>
      </c>
      <c r="E67" s="1">
        <v>60278.55</v>
      </c>
      <c r="F67" s="7">
        <f>SUM(E67/D67)</f>
        <v>0.5129052638296515</v>
      </c>
    </row>
    <row r="68" spans="1:6" ht="12.75">
      <c r="A68" t="s">
        <v>131</v>
      </c>
      <c r="B68">
        <v>3740</v>
      </c>
      <c r="C68" s="1">
        <v>20000</v>
      </c>
      <c r="D68" s="1">
        <v>97536.93</v>
      </c>
      <c r="E68" s="1">
        <v>97536.93</v>
      </c>
      <c r="F68" s="7">
        <f>SUM(E68/D68)</f>
        <v>1</v>
      </c>
    </row>
    <row r="69" ht="12.75">
      <c r="F69" s="7"/>
    </row>
    <row r="70" spans="1:6" ht="13.5" thickBot="1">
      <c r="A70" s="57" t="s">
        <v>199</v>
      </c>
      <c r="B70" s="57"/>
      <c r="C70" s="47">
        <f>SUM(C66:C69)</f>
        <v>45000</v>
      </c>
      <c r="D70" s="47">
        <f>SUM(D66:D69)</f>
        <v>215060.68</v>
      </c>
      <c r="E70" s="47">
        <f>SUM(E66:E69)</f>
        <v>157815.47999999998</v>
      </c>
      <c r="F70" s="58">
        <f>SUM(E70/D70)</f>
        <v>0.7338183809332324</v>
      </c>
    </row>
    <row r="71" spans="4:6" ht="13.5" thickTop="1">
      <c r="D71" s="1" t="s">
        <v>9</v>
      </c>
      <c r="F71" s="7"/>
    </row>
    <row r="72" spans="1:8" ht="12.75">
      <c r="A72" s="45" t="s">
        <v>34</v>
      </c>
      <c r="C72" s="1">
        <f>SUM(C18+C70+C64+C59+C39+C14)</f>
        <v>206313995.8</v>
      </c>
      <c r="D72" s="1">
        <f>SUM(D18+D70+D64+D59+D39+D14)</f>
        <v>210303486.11</v>
      </c>
      <c r="E72" s="1">
        <f>SUM(E18+E70+E64+E59+E39+E14)</f>
        <v>193557739.73000002</v>
      </c>
      <c r="F72" s="7">
        <f>SUM(E72/D72)</f>
        <v>0.9203734246647672</v>
      </c>
      <c r="G72" s="1" t="s">
        <v>9</v>
      </c>
      <c r="H72" s="1" t="s">
        <v>9</v>
      </c>
    </row>
    <row r="73" spans="1:6" ht="12.75">
      <c r="A73" t="s">
        <v>288</v>
      </c>
      <c r="C73" s="1">
        <v>20898485.22</v>
      </c>
      <c r="D73" s="1">
        <v>20898485.22</v>
      </c>
      <c r="E73" s="1">
        <v>20898485.22</v>
      </c>
      <c r="F73" s="7" t="s">
        <v>9</v>
      </c>
    </row>
    <row r="74" ht="12.75">
      <c r="F74" s="7" t="s">
        <v>9</v>
      </c>
    </row>
    <row r="75" spans="1:6" ht="13.5" thickBot="1">
      <c r="A75" s="57" t="s">
        <v>12</v>
      </c>
      <c r="B75" s="57"/>
      <c r="C75" s="47">
        <f>SUM(C72:C74)</f>
        <v>227212481.02</v>
      </c>
      <c r="D75" s="47">
        <f>SUM(D72:D74)</f>
        <v>231201971.33</v>
      </c>
      <c r="E75" s="47">
        <f>SUM(E72:E74)</f>
        <v>214456224.95000002</v>
      </c>
      <c r="F75" s="58">
        <f>SUM(E75/D75)</f>
        <v>0.9275709186921317</v>
      </c>
    </row>
    <row r="76" ht="13.5" thickTop="1"/>
  </sheetData>
  <sheetProtection sheet="1" objects="1" scenarios="1"/>
  <mergeCells count="6">
    <mergeCell ref="A4:F4"/>
    <mergeCell ref="A5:F5"/>
    <mergeCell ref="A6:F6"/>
    <mergeCell ref="A1:F1"/>
    <mergeCell ref="A2:F2"/>
    <mergeCell ref="A3:F3"/>
  </mergeCells>
  <printOptions gridLines="1" horizontalCentered="1"/>
  <pageMargins left="0.75" right="0.75" top="0" bottom="0" header="0" footer="0"/>
  <pageSetup fitToHeight="1" fitToWidth="1" horizontalDpi="600" verticalDpi="600" orientation="portrait" scale="80" r:id="rId1"/>
  <headerFooter alignWithMargins="0">
    <oddHeader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workbookViewId="0" topLeftCell="A1">
      <selection activeCell="A1" sqref="A1:L1"/>
    </sheetView>
  </sheetViews>
  <sheetFormatPr defaultColWidth="9.140625" defaultRowHeight="12.75"/>
  <cols>
    <col min="1" max="1" width="26.140625" style="0" customWidth="1"/>
    <col min="2" max="2" width="7.00390625" style="0" customWidth="1"/>
    <col min="3" max="3" width="16.00390625" style="1" bestFit="1" customWidth="1"/>
    <col min="4" max="4" width="14.421875" style="1" bestFit="1" customWidth="1"/>
    <col min="5" max="5" width="13.421875" style="1" bestFit="1" customWidth="1"/>
    <col min="6" max="6" width="12.28125" style="1" bestFit="1" customWidth="1"/>
    <col min="7" max="7" width="14.140625" style="1" customWidth="1"/>
    <col min="8" max="8" width="12.28125" style="1" customWidth="1"/>
    <col min="9" max="9" width="12.28125" style="1" bestFit="1" customWidth="1"/>
    <col min="10" max="10" width="10.7109375" style="1" bestFit="1" customWidth="1"/>
    <col min="11" max="11" width="14.421875" style="1" bestFit="1" customWidth="1"/>
    <col min="12" max="12" width="9.421875" style="0" bestFit="1" customWidth="1"/>
    <col min="13" max="13" width="14.421875" style="0" customWidth="1"/>
    <col min="14" max="14" width="11.28125" style="0" bestFit="1" customWidth="1"/>
  </cols>
  <sheetData>
    <row r="1" spans="1:12" s="2" customFormat="1" ht="15.75">
      <c r="A1" s="85" t="s">
        <v>352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s="81" customFormat="1" ht="15.75">
      <c r="A2" s="85" t="s">
        <v>353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s="81" customFormat="1" ht="15.75">
      <c r="A3" s="85" t="s">
        <v>355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s="81" customFormat="1" ht="15.75">
      <c r="A4" s="85" t="s">
        <v>370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s="81" customFormat="1" ht="15.75">
      <c r="A5" s="85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s="81" customFormat="1" ht="15.75">
      <c r="A6" s="93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</row>
    <row r="7" spans="1:12" ht="12.75">
      <c r="A7" s="45" t="s">
        <v>35</v>
      </c>
      <c r="B7" s="45" t="s">
        <v>19</v>
      </c>
      <c r="C7" s="46" t="s">
        <v>36</v>
      </c>
      <c r="D7" s="60">
        <v>100</v>
      </c>
      <c r="E7" s="60">
        <v>200</v>
      </c>
      <c r="F7" s="60">
        <v>300</v>
      </c>
      <c r="G7" s="60">
        <v>400</v>
      </c>
      <c r="H7" s="60">
        <v>500</v>
      </c>
      <c r="I7" s="60">
        <v>600</v>
      </c>
      <c r="J7" s="60">
        <v>700</v>
      </c>
      <c r="K7" s="43" t="s">
        <v>37</v>
      </c>
      <c r="L7" s="42" t="s">
        <v>38</v>
      </c>
    </row>
    <row r="8" spans="1:12" ht="12.75">
      <c r="A8" s="45"/>
      <c r="B8" s="45"/>
      <c r="C8" s="46" t="s">
        <v>39</v>
      </c>
      <c r="D8" s="43" t="s">
        <v>40</v>
      </c>
      <c r="E8" s="43" t="s">
        <v>41</v>
      </c>
      <c r="F8" s="43" t="s">
        <v>42</v>
      </c>
      <c r="G8" s="43" t="s">
        <v>43</v>
      </c>
      <c r="H8" s="43" t="s">
        <v>44</v>
      </c>
      <c r="I8" s="43" t="s">
        <v>45</v>
      </c>
      <c r="J8" s="43" t="s">
        <v>46</v>
      </c>
      <c r="K8" s="43" t="s">
        <v>47</v>
      </c>
      <c r="L8" s="42" t="s">
        <v>39</v>
      </c>
    </row>
    <row r="10" spans="1:12" ht="12.75">
      <c r="A10" t="s">
        <v>48</v>
      </c>
      <c r="B10">
        <v>5100</v>
      </c>
      <c r="C10" s="1">
        <v>113045192.29</v>
      </c>
      <c r="D10" s="1">
        <v>74138361.89</v>
      </c>
      <c r="E10" s="1">
        <v>16885130.52</v>
      </c>
      <c r="F10" s="1">
        <v>850908.77</v>
      </c>
      <c r="G10" s="1">
        <v>3477.48</v>
      </c>
      <c r="H10" s="1">
        <v>5024157</v>
      </c>
      <c r="I10" s="1">
        <v>991908.56</v>
      </c>
      <c r="J10" s="1">
        <v>60153.93</v>
      </c>
      <c r="K10" s="1">
        <f>SUM(D10:J10)</f>
        <v>97954098.15</v>
      </c>
      <c r="L10" s="7">
        <f aca="true" t="shared" si="0" ref="L10:L32">SUM(K10/C10)</f>
        <v>0.8665038836743616</v>
      </c>
    </row>
    <row r="11" spans="1:12" ht="12.75">
      <c r="A11" t="s">
        <v>49</v>
      </c>
      <c r="B11">
        <v>5200</v>
      </c>
      <c r="C11" s="1">
        <v>21564754.5</v>
      </c>
      <c r="D11" s="1">
        <v>15999778.05</v>
      </c>
      <c r="E11" s="1">
        <v>3758440.73</v>
      </c>
      <c r="F11" s="1">
        <v>1135071.26</v>
      </c>
      <c r="G11" s="1">
        <v>3496.21</v>
      </c>
      <c r="H11" s="1">
        <v>359669.29</v>
      </c>
      <c r="I11" s="1">
        <v>91521.26</v>
      </c>
      <c r="J11" s="1">
        <v>44926.75</v>
      </c>
      <c r="K11" s="1">
        <f aca="true" t="shared" si="1" ref="K11:K32">SUM(D11:J11)</f>
        <v>21392903.550000004</v>
      </c>
      <c r="L11" s="7">
        <f t="shared" si="0"/>
        <v>0.9920309340873787</v>
      </c>
    </row>
    <row r="12" spans="1:12" ht="12.75">
      <c r="A12" t="s">
        <v>50</v>
      </c>
      <c r="B12">
        <v>5300</v>
      </c>
      <c r="C12" s="1">
        <v>4960085.28</v>
      </c>
      <c r="D12" s="1">
        <v>4018530.41</v>
      </c>
      <c r="E12" s="1">
        <v>877661.94</v>
      </c>
      <c r="F12" s="1">
        <v>30740</v>
      </c>
      <c r="G12" s="1">
        <v>742.06</v>
      </c>
      <c r="H12" s="1">
        <v>170914.8</v>
      </c>
      <c r="I12" s="1">
        <v>199552.78</v>
      </c>
      <c r="J12" s="1">
        <v>0</v>
      </c>
      <c r="K12" s="1">
        <f t="shared" si="1"/>
        <v>5298141.989999999</v>
      </c>
      <c r="L12" s="7">
        <f t="shared" si="0"/>
        <v>1.0681554229245025</v>
      </c>
    </row>
    <row r="13" spans="1:12" ht="12.75">
      <c r="A13" t="s">
        <v>51</v>
      </c>
      <c r="B13">
        <v>5400</v>
      </c>
      <c r="C13" s="1">
        <v>591772.4</v>
      </c>
      <c r="D13" s="1">
        <v>214728.25</v>
      </c>
      <c r="E13" s="1">
        <v>36647.33</v>
      </c>
      <c r="F13" s="1">
        <v>19756.67</v>
      </c>
      <c r="G13" s="1">
        <v>0</v>
      </c>
      <c r="H13" s="1">
        <v>16757.31</v>
      </c>
      <c r="I13" s="1">
        <v>208233.39</v>
      </c>
      <c r="J13" s="1">
        <v>0</v>
      </c>
      <c r="K13" s="1">
        <f t="shared" si="1"/>
        <v>496122.95</v>
      </c>
      <c r="L13" s="7">
        <f t="shared" si="0"/>
        <v>0.8383678420960491</v>
      </c>
    </row>
    <row r="14" spans="1:13" ht="12.75">
      <c r="A14" t="s">
        <v>331</v>
      </c>
      <c r="B14">
        <v>5500</v>
      </c>
      <c r="C14" s="1">
        <v>142841.36</v>
      </c>
      <c r="D14" s="1">
        <v>27558.14</v>
      </c>
      <c r="E14" s="1">
        <v>4216.58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f t="shared" si="1"/>
        <v>31774.72</v>
      </c>
      <c r="L14" s="7">
        <f t="shared" si="0"/>
        <v>0.22244761601261712</v>
      </c>
      <c r="M14" s="1"/>
    </row>
    <row r="15" spans="1:13" ht="12.75">
      <c r="A15" t="s">
        <v>52</v>
      </c>
      <c r="B15">
        <v>5900</v>
      </c>
      <c r="C15" s="1">
        <v>60780</v>
      </c>
      <c r="D15" s="1">
        <v>8586</v>
      </c>
      <c r="E15" s="1">
        <v>1154.51</v>
      </c>
      <c r="F15" s="1">
        <v>234</v>
      </c>
      <c r="G15" s="1">
        <v>0</v>
      </c>
      <c r="H15" s="1">
        <v>461.1</v>
      </c>
      <c r="I15" s="1">
        <v>0</v>
      </c>
      <c r="J15" s="1">
        <v>0</v>
      </c>
      <c r="K15" s="1">
        <f t="shared" si="1"/>
        <v>10435.61</v>
      </c>
      <c r="L15" s="7">
        <f t="shared" si="0"/>
        <v>0.17169480092135572</v>
      </c>
      <c r="M15" s="1"/>
    </row>
    <row r="16" spans="1:12" ht="12.75">
      <c r="A16" t="s">
        <v>53</v>
      </c>
      <c r="B16">
        <v>6100</v>
      </c>
      <c r="C16" s="1">
        <v>10551623.08</v>
      </c>
      <c r="D16" s="1">
        <v>7666384.6</v>
      </c>
      <c r="E16" s="1">
        <v>1778834.15</v>
      </c>
      <c r="F16" s="1">
        <v>573790.36</v>
      </c>
      <c r="G16" s="1">
        <v>2577.34</v>
      </c>
      <c r="H16" s="1">
        <v>61789.54</v>
      </c>
      <c r="I16" s="1">
        <v>10950.19</v>
      </c>
      <c r="J16" s="1">
        <v>15126.71</v>
      </c>
      <c r="K16" s="1">
        <f t="shared" si="1"/>
        <v>10109452.889999999</v>
      </c>
      <c r="L16" s="7">
        <f t="shared" si="0"/>
        <v>0.9580945806491032</v>
      </c>
    </row>
    <row r="17" spans="1:12" ht="12.75">
      <c r="A17" t="s">
        <v>54</v>
      </c>
      <c r="B17">
        <v>6200</v>
      </c>
      <c r="C17" s="1">
        <v>4670868.81</v>
      </c>
      <c r="D17" s="1">
        <v>3270975.09</v>
      </c>
      <c r="E17" s="1">
        <v>739075.57</v>
      </c>
      <c r="F17" s="1">
        <v>26838.75</v>
      </c>
      <c r="G17" s="1">
        <v>0</v>
      </c>
      <c r="H17" s="1">
        <v>160554.74</v>
      </c>
      <c r="I17" s="1">
        <v>401987.93</v>
      </c>
      <c r="J17" s="1">
        <v>4911.18</v>
      </c>
      <c r="K17" s="1">
        <f t="shared" si="1"/>
        <v>4604343.259999999</v>
      </c>
      <c r="L17" s="7">
        <f t="shared" si="0"/>
        <v>0.9857573499265117</v>
      </c>
    </row>
    <row r="18" spans="1:12" ht="12.75">
      <c r="A18" t="s">
        <v>55</v>
      </c>
      <c r="B18">
        <v>6300</v>
      </c>
      <c r="C18" s="1">
        <v>2740319.86</v>
      </c>
      <c r="D18" s="1">
        <v>1953328.19</v>
      </c>
      <c r="E18" s="1">
        <v>410849.32</v>
      </c>
      <c r="F18" s="1">
        <v>97776.86</v>
      </c>
      <c r="G18" s="1">
        <v>0</v>
      </c>
      <c r="H18" s="1">
        <v>105303.07</v>
      </c>
      <c r="I18" s="1">
        <v>45869.72</v>
      </c>
      <c r="J18" s="1">
        <v>5326.78</v>
      </c>
      <c r="K18" s="1">
        <f t="shared" si="1"/>
        <v>2618453.9399999995</v>
      </c>
      <c r="L18" s="7">
        <f t="shared" si="0"/>
        <v>0.9555285783317279</v>
      </c>
    </row>
    <row r="19" spans="1:12" ht="12.75">
      <c r="A19" t="s">
        <v>56</v>
      </c>
      <c r="B19">
        <v>6400</v>
      </c>
      <c r="C19" s="1">
        <v>1490198.83</v>
      </c>
      <c r="D19" s="1">
        <v>431069.48</v>
      </c>
      <c r="E19" s="1">
        <v>86860.38</v>
      </c>
      <c r="F19" s="1">
        <v>374664.25</v>
      </c>
      <c r="G19" s="1">
        <v>0</v>
      </c>
      <c r="H19" s="1">
        <v>38268.42</v>
      </c>
      <c r="I19" s="1">
        <v>5487.84</v>
      </c>
      <c r="J19" s="1">
        <v>1871.15</v>
      </c>
      <c r="K19" s="1">
        <f t="shared" si="1"/>
        <v>938221.52</v>
      </c>
      <c r="L19" s="7">
        <f t="shared" si="0"/>
        <v>0.6295948574862322</v>
      </c>
    </row>
    <row r="20" spans="1:12" ht="12.75">
      <c r="A20" t="s">
        <v>332</v>
      </c>
      <c r="B20">
        <v>6500</v>
      </c>
      <c r="C20" s="1">
        <v>625468.53</v>
      </c>
      <c r="D20" s="1">
        <v>382458.64</v>
      </c>
      <c r="E20" s="1">
        <v>86273.18</v>
      </c>
      <c r="F20" s="1">
        <v>23880</v>
      </c>
      <c r="G20" s="1">
        <v>0</v>
      </c>
      <c r="H20" s="13">
        <v>-11033.54</v>
      </c>
      <c r="I20" s="1">
        <v>0</v>
      </c>
      <c r="J20" s="1">
        <v>3424.92</v>
      </c>
      <c r="K20" s="1">
        <f>SUM(D20:J20)</f>
        <v>485003.2</v>
      </c>
      <c r="L20" s="7">
        <f>SUM(K20/C20)</f>
        <v>0.7754238250803761</v>
      </c>
    </row>
    <row r="21" spans="1:12" ht="12.75">
      <c r="A21" t="s">
        <v>57</v>
      </c>
      <c r="B21">
        <v>7100</v>
      </c>
      <c r="C21" s="1">
        <v>2182223.64</v>
      </c>
      <c r="D21" s="1">
        <v>141590.35</v>
      </c>
      <c r="E21" s="1">
        <v>91353.71</v>
      </c>
      <c r="F21" s="1">
        <v>412277.33</v>
      </c>
      <c r="G21" s="1">
        <v>0</v>
      </c>
      <c r="H21" s="1">
        <v>540.89</v>
      </c>
      <c r="I21" s="1">
        <v>0</v>
      </c>
      <c r="J21" s="1">
        <v>19833.25</v>
      </c>
      <c r="K21" s="1">
        <f t="shared" si="1"/>
        <v>665595.53</v>
      </c>
      <c r="L21" s="7">
        <f t="shared" si="0"/>
        <v>0.3050079367667376</v>
      </c>
    </row>
    <row r="22" spans="1:12" ht="12.75">
      <c r="A22" t="s">
        <v>58</v>
      </c>
      <c r="B22">
        <v>7200</v>
      </c>
      <c r="C22" s="1">
        <v>628745.04</v>
      </c>
      <c r="D22" s="1">
        <v>406728.48</v>
      </c>
      <c r="E22" s="1">
        <v>86580.27</v>
      </c>
      <c r="F22" s="1">
        <v>61834.53</v>
      </c>
      <c r="G22" s="1">
        <v>0</v>
      </c>
      <c r="H22" s="1">
        <v>7319.95</v>
      </c>
      <c r="I22" s="1">
        <v>9976.66</v>
      </c>
      <c r="J22" s="1">
        <v>16472.41</v>
      </c>
      <c r="K22" s="1">
        <f t="shared" si="1"/>
        <v>588912.3</v>
      </c>
      <c r="L22" s="7">
        <f t="shared" si="0"/>
        <v>0.9366472298532964</v>
      </c>
    </row>
    <row r="23" spans="1:12" ht="12.75">
      <c r="A23" t="s">
        <v>59</v>
      </c>
      <c r="B23">
        <v>7300</v>
      </c>
      <c r="C23" s="1">
        <v>11283683.35</v>
      </c>
      <c r="D23" s="1">
        <v>8870942.1</v>
      </c>
      <c r="E23" s="1">
        <v>1926252.29</v>
      </c>
      <c r="F23" s="1">
        <v>82784</v>
      </c>
      <c r="G23" s="1">
        <v>0</v>
      </c>
      <c r="H23" s="1">
        <v>43585.05</v>
      </c>
      <c r="I23" s="1">
        <v>16226.81</v>
      </c>
      <c r="J23" s="1">
        <v>1114.32</v>
      </c>
      <c r="K23" s="1">
        <f t="shared" si="1"/>
        <v>10940904.570000002</v>
      </c>
      <c r="L23" s="7">
        <f t="shared" si="0"/>
        <v>0.9696217299468974</v>
      </c>
    </row>
    <row r="24" spans="1:12" ht="12.75">
      <c r="A24" t="s">
        <v>60</v>
      </c>
      <c r="B24">
        <v>7400</v>
      </c>
      <c r="C24" s="1">
        <v>6764698.46</v>
      </c>
      <c r="D24" s="1">
        <v>662420.13</v>
      </c>
      <c r="E24" s="1">
        <v>142620.85</v>
      </c>
      <c r="F24" s="1">
        <v>99560.08</v>
      </c>
      <c r="G24" s="1">
        <v>3440.56</v>
      </c>
      <c r="H24" s="1">
        <v>8750.34</v>
      </c>
      <c r="I24" s="1">
        <v>4258338.32</v>
      </c>
      <c r="J24" s="1">
        <v>309</v>
      </c>
      <c r="K24" s="1">
        <f t="shared" si="1"/>
        <v>5175439.28</v>
      </c>
      <c r="L24" s="7">
        <f t="shared" si="0"/>
        <v>0.7650657764869537</v>
      </c>
    </row>
    <row r="25" spans="1:12" ht="12.75">
      <c r="A25" t="s">
        <v>61</v>
      </c>
      <c r="B25">
        <v>7500</v>
      </c>
      <c r="C25" s="1">
        <v>569157.25</v>
      </c>
      <c r="D25" s="1">
        <v>430790.3</v>
      </c>
      <c r="E25" s="1">
        <v>96592.7</v>
      </c>
      <c r="F25" s="1">
        <v>5546.43</v>
      </c>
      <c r="G25" s="1">
        <v>0</v>
      </c>
      <c r="H25" s="1">
        <v>5578.5</v>
      </c>
      <c r="I25" s="1">
        <v>1769.95</v>
      </c>
      <c r="J25" s="1">
        <v>7597.4</v>
      </c>
      <c r="K25" s="1">
        <f t="shared" si="1"/>
        <v>547875.28</v>
      </c>
      <c r="L25" s="7">
        <f t="shared" si="0"/>
        <v>0.9626079260169312</v>
      </c>
    </row>
    <row r="26" spans="1:12" s="18" customFormat="1" ht="12.75">
      <c r="A26" s="18" t="s">
        <v>177</v>
      </c>
      <c r="B26" s="18">
        <v>7600</v>
      </c>
      <c r="C26" s="17">
        <v>46179.5</v>
      </c>
      <c r="D26" s="17">
        <v>42318.24</v>
      </c>
      <c r="E26" s="17">
        <v>3170.24</v>
      </c>
      <c r="F26" s="17">
        <v>440</v>
      </c>
      <c r="G26" s="17">
        <v>0</v>
      </c>
      <c r="H26" s="17">
        <v>0</v>
      </c>
      <c r="I26" s="17">
        <v>0</v>
      </c>
      <c r="J26" s="17">
        <v>251.02</v>
      </c>
      <c r="K26" s="1">
        <f t="shared" si="1"/>
        <v>46179.49999999999</v>
      </c>
      <c r="L26" s="7">
        <f t="shared" si="0"/>
        <v>0.9999999999999999</v>
      </c>
    </row>
    <row r="27" spans="1:12" ht="12.75">
      <c r="A27" t="s">
        <v>62</v>
      </c>
      <c r="B27">
        <v>7700</v>
      </c>
      <c r="C27" s="1">
        <v>3206971.84</v>
      </c>
      <c r="D27" s="1">
        <v>1792766.03</v>
      </c>
      <c r="E27" s="1">
        <v>411255.55</v>
      </c>
      <c r="F27" s="1">
        <v>335026.4</v>
      </c>
      <c r="G27" s="1">
        <v>17153.27</v>
      </c>
      <c r="H27" s="13">
        <v>33759.52</v>
      </c>
      <c r="I27" s="1">
        <v>106325.96</v>
      </c>
      <c r="J27" s="1">
        <v>55595.24</v>
      </c>
      <c r="K27" s="1">
        <f t="shared" si="1"/>
        <v>2751881.97</v>
      </c>
      <c r="L27" s="7">
        <f t="shared" si="0"/>
        <v>0.8580935871267271</v>
      </c>
    </row>
    <row r="28" spans="1:12" ht="12.75">
      <c r="A28" t="s">
        <v>63</v>
      </c>
      <c r="B28">
        <v>7800</v>
      </c>
      <c r="C28" s="1">
        <v>12038695.56</v>
      </c>
      <c r="D28" s="1">
        <v>5901241.57</v>
      </c>
      <c r="E28" s="1">
        <v>1817151.54</v>
      </c>
      <c r="F28" s="1">
        <v>268833.46</v>
      </c>
      <c r="G28" s="1">
        <v>1218208.34</v>
      </c>
      <c r="H28" s="1">
        <v>460803.4</v>
      </c>
      <c r="I28" s="1">
        <v>29918.57</v>
      </c>
      <c r="J28" s="1">
        <v>72699.44</v>
      </c>
      <c r="K28" s="1">
        <f t="shared" si="1"/>
        <v>9768856.32</v>
      </c>
      <c r="L28" s="7">
        <f t="shared" si="0"/>
        <v>0.811454718770212</v>
      </c>
    </row>
    <row r="29" spans="1:12" ht="12.75">
      <c r="A29" t="s">
        <v>64</v>
      </c>
      <c r="B29">
        <v>7900</v>
      </c>
      <c r="C29" s="1">
        <v>14704986.96</v>
      </c>
      <c r="D29" s="1">
        <v>4776485.03</v>
      </c>
      <c r="E29" s="1">
        <v>1370314.51</v>
      </c>
      <c r="F29" s="1">
        <v>2641024.49</v>
      </c>
      <c r="G29" s="1">
        <v>4849923.45</v>
      </c>
      <c r="H29" s="1">
        <v>395751.74</v>
      </c>
      <c r="I29" s="13">
        <v>66201.48</v>
      </c>
      <c r="J29" s="1">
        <v>26135.75</v>
      </c>
      <c r="K29" s="1">
        <f t="shared" si="1"/>
        <v>14125836.450000001</v>
      </c>
      <c r="L29" s="7">
        <f t="shared" si="0"/>
        <v>0.9606153673188976</v>
      </c>
    </row>
    <row r="30" spans="1:12" ht="12.75">
      <c r="A30" t="s">
        <v>65</v>
      </c>
      <c r="B30">
        <v>8100</v>
      </c>
      <c r="C30" s="1">
        <v>4791193.87</v>
      </c>
      <c r="D30" s="1">
        <v>2253175.11</v>
      </c>
      <c r="E30" s="1">
        <v>551886.21</v>
      </c>
      <c r="F30" s="1">
        <v>641854.83</v>
      </c>
      <c r="G30" s="1">
        <v>107985.53</v>
      </c>
      <c r="H30" s="1">
        <v>599512.93</v>
      </c>
      <c r="I30" s="1">
        <v>178407.49</v>
      </c>
      <c r="J30" s="1">
        <v>13556.35</v>
      </c>
      <c r="K30" s="1">
        <f t="shared" si="1"/>
        <v>4346378.449999999</v>
      </c>
      <c r="L30" s="7">
        <f t="shared" si="0"/>
        <v>0.9071597952265703</v>
      </c>
    </row>
    <row r="31" spans="1:12" ht="12.75">
      <c r="A31" t="s">
        <v>333</v>
      </c>
      <c r="B31">
        <v>8200</v>
      </c>
      <c r="C31" s="1">
        <v>2091271.78</v>
      </c>
      <c r="D31" s="20">
        <v>556563.8</v>
      </c>
      <c r="E31" s="20">
        <v>127079.45</v>
      </c>
      <c r="F31" s="20">
        <v>349815.83</v>
      </c>
      <c r="G31" s="20">
        <v>10741.62</v>
      </c>
      <c r="H31" s="20">
        <v>70081.78</v>
      </c>
      <c r="I31" s="20">
        <v>718724.24</v>
      </c>
      <c r="J31" s="20">
        <v>0</v>
      </c>
      <c r="K31" s="20">
        <f>SUM(D31:J31)</f>
        <v>1833006.72</v>
      </c>
      <c r="L31" s="7">
        <f>SUM(K31/C31)</f>
        <v>0.8765033495550731</v>
      </c>
    </row>
    <row r="32" spans="1:12" ht="12.75">
      <c r="A32" t="s">
        <v>66</v>
      </c>
      <c r="B32">
        <v>9100</v>
      </c>
      <c r="C32" s="1">
        <v>409612.96</v>
      </c>
      <c r="D32" s="1">
        <v>195507.71</v>
      </c>
      <c r="E32" s="1">
        <v>48955.54</v>
      </c>
      <c r="F32" s="1">
        <v>4559.94</v>
      </c>
      <c r="G32" s="1">
        <v>0</v>
      </c>
      <c r="H32" s="1">
        <v>34751.52</v>
      </c>
      <c r="I32" s="1">
        <v>9198.36</v>
      </c>
      <c r="J32" s="1">
        <v>28725.32</v>
      </c>
      <c r="K32" s="1">
        <f t="shared" si="1"/>
        <v>321698.39</v>
      </c>
      <c r="L32" s="7">
        <f t="shared" si="0"/>
        <v>0.7853716103123299</v>
      </c>
    </row>
    <row r="34" spans="1:12" ht="13.5" thickBot="1">
      <c r="A34" s="57" t="s">
        <v>34</v>
      </c>
      <c r="B34" s="57"/>
      <c r="C34" s="47">
        <f aca="true" t="shared" si="2" ref="C34:K34">SUM(C10:C33)</f>
        <v>219161325.1500001</v>
      </c>
      <c r="D34" s="47">
        <f t="shared" si="2"/>
        <v>134142287.58999996</v>
      </c>
      <c r="E34" s="47">
        <f t="shared" si="2"/>
        <v>31338357.069999997</v>
      </c>
      <c r="F34" s="47">
        <f t="shared" si="2"/>
        <v>8037218.240000001</v>
      </c>
      <c r="G34" s="47">
        <f t="shared" si="2"/>
        <v>6217745.86</v>
      </c>
      <c r="H34" s="47">
        <f t="shared" si="2"/>
        <v>7587277.349999999</v>
      </c>
      <c r="I34" s="47">
        <f t="shared" si="2"/>
        <v>7350599.510000003</v>
      </c>
      <c r="J34" s="47">
        <f t="shared" si="2"/>
        <v>378030.92</v>
      </c>
      <c r="K34" s="47">
        <f t="shared" si="2"/>
        <v>195051516.53999996</v>
      </c>
      <c r="L34" s="58">
        <f>SUM(K34/C34)</f>
        <v>0.8899905875569117</v>
      </c>
    </row>
    <row r="35" ht="13.5" thickTop="1"/>
    <row r="36" spans="1:11" ht="12.75">
      <c r="A36" t="s">
        <v>266</v>
      </c>
      <c r="B36">
        <v>2710</v>
      </c>
      <c r="C36" s="1">
        <v>0</v>
      </c>
      <c r="D36" s="1" t="s">
        <v>9</v>
      </c>
      <c r="K36" s="1">
        <f>SUM(C36)</f>
        <v>0</v>
      </c>
    </row>
    <row r="37" spans="1:11" ht="12.75">
      <c r="A37" t="s">
        <v>267</v>
      </c>
      <c r="B37">
        <v>2711</v>
      </c>
      <c r="C37" s="1">
        <v>0</v>
      </c>
      <c r="K37" s="1">
        <f>SUM(C37)</f>
        <v>0</v>
      </c>
    </row>
    <row r="38" spans="1:11" ht="12.75">
      <c r="A38" t="s">
        <v>67</v>
      </c>
      <c r="B38">
        <v>2730</v>
      </c>
      <c r="C38" s="1">
        <v>1457182.67</v>
      </c>
      <c r="K38" s="1">
        <v>1457182.67</v>
      </c>
    </row>
    <row r="39" spans="1:11" ht="12.75">
      <c r="A39" t="s">
        <v>241</v>
      </c>
      <c r="B39">
        <v>2765</v>
      </c>
      <c r="C39" s="1">
        <v>0</v>
      </c>
      <c r="K39" s="1">
        <f>SUM(C39)</f>
        <v>0</v>
      </c>
    </row>
    <row r="40" spans="1:11" ht="12.75">
      <c r="A40" t="s">
        <v>183</v>
      </c>
      <c r="B40">
        <v>2767</v>
      </c>
      <c r="C40" s="1">
        <v>0</v>
      </c>
      <c r="K40" s="1">
        <v>0</v>
      </c>
    </row>
    <row r="41" spans="1:11" ht="12.75">
      <c r="A41" t="s">
        <v>242</v>
      </c>
      <c r="B41">
        <v>2769</v>
      </c>
      <c r="C41" s="1">
        <v>10583463.52</v>
      </c>
      <c r="K41" s="1">
        <v>17947525.74</v>
      </c>
    </row>
    <row r="42" ht="12.75">
      <c r="C42" s="13"/>
    </row>
    <row r="44" spans="1:12" ht="13.5" thickBot="1">
      <c r="A44" s="57" t="s">
        <v>12</v>
      </c>
      <c r="B44" s="57"/>
      <c r="C44" s="47">
        <f>SUM(C34:C43)</f>
        <v>231201971.3400001</v>
      </c>
      <c r="D44" s="47">
        <f aca="true" t="shared" si="3" ref="D44:J44">SUM(D34:D43)</f>
        <v>134142287.58999996</v>
      </c>
      <c r="E44" s="47">
        <f t="shared" si="3"/>
        <v>31338357.069999997</v>
      </c>
      <c r="F44" s="47">
        <f t="shared" si="3"/>
        <v>8037218.240000001</v>
      </c>
      <c r="G44" s="47">
        <f t="shared" si="3"/>
        <v>6217745.86</v>
      </c>
      <c r="H44" s="47">
        <f t="shared" si="3"/>
        <v>7587277.349999999</v>
      </c>
      <c r="I44" s="47">
        <f t="shared" si="3"/>
        <v>7350599.510000003</v>
      </c>
      <c r="J44" s="47">
        <f t="shared" si="3"/>
        <v>378030.92</v>
      </c>
      <c r="K44" s="47">
        <f>SUM(K34:K41)</f>
        <v>214456224.94999996</v>
      </c>
      <c r="L44" s="58">
        <f>SUM(K44/C44)</f>
        <v>0.9275709186520117</v>
      </c>
    </row>
    <row r="45" ht="13.5" thickTop="1"/>
    <row r="47" ht="12.75">
      <c r="N47" s="1"/>
    </row>
  </sheetData>
  <sheetProtection sheet="1" objects="1" scenarios="1"/>
  <mergeCells count="6">
    <mergeCell ref="A5:L5"/>
    <mergeCell ref="A6:L6"/>
    <mergeCell ref="A1:L1"/>
    <mergeCell ref="A2:L2"/>
    <mergeCell ref="A3:L3"/>
    <mergeCell ref="A4:L4"/>
  </mergeCells>
  <printOptions gridLines="1"/>
  <pageMargins left="0" right="0" top="0.75" bottom="0" header="0" footer="0"/>
  <pageSetup fitToHeight="1" fitToWidth="1" horizontalDpi="600" verticalDpi="600" orientation="landscape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A1" sqref="A1:E1"/>
    </sheetView>
  </sheetViews>
  <sheetFormatPr defaultColWidth="9.140625" defaultRowHeight="12.75"/>
  <cols>
    <col min="1" max="1" width="35.421875" style="0" customWidth="1"/>
    <col min="2" max="2" width="5.8515625" style="0" bestFit="1" customWidth="1"/>
    <col min="3" max="3" width="21.8515625" style="1" customWidth="1"/>
    <col min="4" max="4" width="20.421875" style="1" customWidth="1"/>
    <col min="5" max="5" width="10.57421875" style="7" customWidth="1"/>
  </cols>
  <sheetData>
    <row r="1" spans="1:5" ht="15.75">
      <c r="A1" s="85" t="s">
        <v>352</v>
      </c>
      <c r="B1" s="85"/>
      <c r="C1" s="85"/>
      <c r="D1" s="85"/>
      <c r="E1" s="85"/>
    </row>
    <row r="2" spans="1:5" ht="15.75">
      <c r="A2" s="85" t="s">
        <v>356</v>
      </c>
      <c r="B2" s="85"/>
      <c r="C2" s="85"/>
      <c r="D2" s="85"/>
      <c r="E2" s="85"/>
    </row>
    <row r="3" spans="1:5" ht="15.75">
      <c r="A3" s="85" t="s">
        <v>357</v>
      </c>
      <c r="B3" s="85"/>
      <c r="C3" s="85"/>
      <c r="D3" s="85"/>
      <c r="E3" s="85"/>
    </row>
    <row r="4" spans="1:5" ht="15.75">
      <c r="A4" s="85" t="s">
        <v>370</v>
      </c>
      <c r="B4" s="85"/>
      <c r="C4" s="85"/>
      <c r="D4" s="85"/>
      <c r="E4" s="85"/>
    </row>
    <row r="5" spans="1:5" ht="12.75">
      <c r="A5" s="91"/>
      <c r="B5" s="91"/>
      <c r="C5" s="91"/>
      <c r="D5" s="91"/>
      <c r="E5" s="91"/>
    </row>
    <row r="6" spans="1:5" ht="12.75">
      <c r="A6" s="92"/>
      <c r="B6" s="92"/>
      <c r="C6" s="92"/>
      <c r="D6" s="92"/>
      <c r="E6" s="92"/>
    </row>
    <row r="7" spans="1:5" ht="12.75">
      <c r="A7" s="45" t="s">
        <v>68</v>
      </c>
      <c r="B7" s="45"/>
      <c r="C7" s="43" t="s">
        <v>16</v>
      </c>
      <c r="D7" s="43" t="s">
        <v>69</v>
      </c>
      <c r="E7" s="61" t="s">
        <v>70</v>
      </c>
    </row>
    <row r="8" spans="1:5" ht="12.75">
      <c r="A8" s="45"/>
      <c r="B8" s="45"/>
      <c r="C8" s="43" t="s">
        <v>71</v>
      </c>
      <c r="D8" s="43"/>
      <c r="E8" s="61"/>
    </row>
    <row r="10" ht="12.75">
      <c r="A10" s="45" t="s">
        <v>72</v>
      </c>
    </row>
    <row r="11" spans="1:5" ht="12.75">
      <c r="A11" t="s">
        <v>200</v>
      </c>
      <c r="B11">
        <v>3322</v>
      </c>
      <c r="C11" s="1">
        <v>988267.21</v>
      </c>
      <c r="D11" s="1">
        <v>0</v>
      </c>
      <c r="E11" s="22">
        <f>SUM(D11/C11)</f>
        <v>0</v>
      </c>
    </row>
    <row r="12" spans="1:5" ht="12.75">
      <c r="A12" t="s">
        <v>201</v>
      </c>
      <c r="B12">
        <v>3326</v>
      </c>
      <c r="C12" s="13">
        <v>2500</v>
      </c>
      <c r="D12" s="1">
        <v>0</v>
      </c>
      <c r="E12" s="22">
        <f>SUM(D12/C12)</f>
        <v>0</v>
      </c>
    </row>
    <row r="13" spans="1:5" ht="13.5" thickBot="1">
      <c r="A13" t="s">
        <v>151</v>
      </c>
      <c r="B13">
        <v>3341</v>
      </c>
      <c r="C13" s="50">
        <v>223250</v>
      </c>
      <c r="D13" s="50">
        <v>223250</v>
      </c>
      <c r="E13" s="51">
        <f>SUM(D13/C13)</f>
        <v>1</v>
      </c>
    </row>
    <row r="14" spans="1:5" ht="12.75">
      <c r="A14" s="45" t="s">
        <v>29</v>
      </c>
      <c r="B14" s="45"/>
      <c r="C14" s="46">
        <f>SUM(C11:C13)</f>
        <v>1214017.21</v>
      </c>
      <c r="D14" s="46">
        <f>SUM(D11:D13)</f>
        <v>223250</v>
      </c>
      <c r="E14" s="62">
        <f>SUM(D14/C14)</f>
        <v>0.18389360394652066</v>
      </c>
    </row>
    <row r="15" spans="1:5" ht="12.75">
      <c r="A15" s="45"/>
      <c r="B15" s="45"/>
      <c r="C15" s="46"/>
      <c r="D15" s="46"/>
      <c r="E15" s="62"/>
    </row>
    <row r="16" spans="1:5" ht="12.75">
      <c r="A16" s="45" t="s">
        <v>73</v>
      </c>
      <c r="E16" s="22"/>
    </row>
    <row r="17" spans="1:5" ht="12.75">
      <c r="A17" t="s">
        <v>152</v>
      </c>
      <c r="B17">
        <v>3430</v>
      </c>
      <c r="C17" s="10">
        <v>10324.11</v>
      </c>
      <c r="D17" s="10">
        <v>34933</v>
      </c>
      <c r="E17" s="25">
        <f>SUM(D17/C17)</f>
        <v>3.383633068613178</v>
      </c>
    </row>
    <row r="18" spans="1:5" ht="12.75">
      <c r="A18" s="45" t="s">
        <v>33</v>
      </c>
      <c r="B18" s="45"/>
      <c r="C18" s="46">
        <f>SUM(C17)</f>
        <v>10324.11</v>
      </c>
      <c r="D18" s="46">
        <f>SUM(D17)</f>
        <v>34933</v>
      </c>
      <c r="E18" s="62">
        <f>SUM(D18/C18)</f>
        <v>3.383633068613178</v>
      </c>
    </row>
    <row r="19" ht="12.75" customHeight="1">
      <c r="E19" s="22"/>
    </row>
    <row r="20" spans="1:5" ht="12.75">
      <c r="A20" s="45" t="s">
        <v>74</v>
      </c>
      <c r="E20" s="22"/>
    </row>
    <row r="21" spans="1:5" ht="12.75">
      <c r="A21" t="s">
        <v>153</v>
      </c>
      <c r="B21">
        <v>3630</v>
      </c>
      <c r="C21" s="10">
        <v>4437585</v>
      </c>
      <c r="D21" s="10">
        <v>4238471.92</v>
      </c>
      <c r="E21" s="25">
        <f>SUM(D21/C21)</f>
        <v>0.9551303062363876</v>
      </c>
    </row>
    <row r="22" spans="3:5" ht="12.75">
      <c r="C22" s="12" t="s">
        <v>9</v>
      </c>
      <c r="D22" s="12"/>
      <c r="E22" s="26"/>
    </row>
    <row r="23" spans="1:5" ht="12.75">
      <c r="A23" s="45" t="s">
        <v>178</v>
      </c>
      <c r="B23" s="45"/>
      <c r="C23" s="46">
        <f>SUM(C21:C22)</f>
        <v>4437585</v>
      </c>
      <c r="D23" s="46">
        <f>SUM(D21:D22)</f>
        <v>4238471.92</v>
      </c>
      <c r="E23" s="62">
        <f>SUM(D23/C23)</f>
        <v>0.9551303062363876</v>
      </c>
    </row>
    <row r="24" ht="12.75">
      <c r="E24" s="22"/>
    </row>
    <row r="25" spans="1:5" ht="12.75">
      <c r="A25" t="s">
        <v>75</v>
      </c>
      <c r="C25" s="1">
        <f>SUM(C14+C18+C23)</f>
        <v>5661926.32</v>
      </c>
      <c r="D25" s="1">
        <f>SUM(D14+D18+D23)</f>
        <v>4496654.92</v>
      </c>
      <c r="E25" s="22">
        <f>SUM(D25/C25)</f>
        <v>0.7941917054123727</v>
      </c>
    </row>
    <row r="26" spans="1:5" ht="12.75">
      <c r="A26" t="s">
        <v>289</v>
      </c>
      <c r="C26" s="10">
        <v>590588.39</v>
      </c>
      <c r="D26" s="10">
        <v>590588.39</v>
      </c>
      <c r="E26" s="25"/>
    </row>
    <row r="27" spans="1:5" ht="13.5" thickBot="1">
      <c r="A27" s="45" t="s">
        <v>3</v>
      </c>
      <c r="B27" s="45"/>
      <c r="C27" s="47">
        <f>SUM(C25:C26)</f>
        <v>6252514.71</v>
      </c>
      <c r="D27" s="47">
        <f>SUM(D25:D26)</f>
        <v>5087243.31</v>
      </c>
      <c r="E27" s="63">
        <f>SUM(D27/C27)</f>
        <v>0.8136315620119509</v>
      </c>
    </row>
    <row r="28" ht="13.5" thickTop="1"/>
    <row r="31" spans="1:5" ht="12.75">
      <c r="A31" s="45" t="s">
        <v>76</v>
      </c>
      <c r="B31" s="45"/>
      <c r="C31" s="46" t="s">
        <v>77</v>
      </c>
      <c r="D31" s="46" t="s">
        <v>76</v>
      </c>
      <c r="E31" s="61" t="s">
        <v>78</v>
      </c>
    </row>
    <row r="33" spans="1:3" ht="12.75">
      <c r="A33" t="s">
        <v>79</v>
      </c>
      <c r="C33" s="1" t="s">
        <v>9</v>
      </c>
    </row>
    <row r="34" ht="12.75">
      <c r="A34" t="s">
        <v>80</v>
      </c>
    </row>
    <row r="35" spans="1:5" ht="12.75">
      <c r="A35" t="s">
        <v>81</v>
      </c>
      <c r="C35" s="1">
        <v>2515000</v>
      </c>
      <c r="D35" s="1">
        <v>85000</v>
      </c>
      <c r="E35" s="22">
        <f aca="true" t="shared" si="0" ref="E35:E41">SUM(D35/C35)</f>
        <v>0.033797216699801194</v>
      </c>
    </row>
    <row r="36" spans="1:5" ht="12.75">
      <c r="A36" t="s">
        <v>82</v>
      </c>
      <c r="C36" s="1">
        <v>2940000.97</v>
      </c>
      <c r="D36" s="1">
        <v>1122640.79</v>
      </c>
      <c r="E36" s="22">
        <f t="shared" si="0"/>
        <v>0.38185048285885426</v>
      </c>
    </row>
    <row r="37" spans="1:5" ht="12.75">
      <c r="A37" t="s">
        <v>83</v>
      </c>
      <c r="C37" s="10">
        <v>16600</v>
      </c>
      <c r="D37" s="10">
        <v>10380.88</v>
      </c>
      <c r="E37" s="25">
        <f t="shared" si="0"/>
        <v>0.6253542168674698</v>
      </c>
    </row>
    <row r="38" ht="12.75">
      <c r="E38" s="22"/>
    </row>
    <row r="39" spans="1:5" ht="12.75">
      <c r="A39" t="s">
        <v>84</v>
      </c>
      <c r="C39" s="1">
        <f>SUM(C35:C37)</f>
        <v>5471600.970000001</v>
      </c>
      <c r="D39" s="1">
        <f>SUM(D35:D37)</f>
        <v>1218021.67</v>
      </c>
      <c r="E39" s="22">
        <f t="shared" si="0"/>
        <v>0.222607912506456</v>
      </c>
    </row>
    <row r="40" spans="1:5" ht="12.75">
      <c r="A40" t="s">
        <v>85</v>
      </c>
      <c r="C40" s="10">
        <v>780913.74</v>
      </c>
      <c r="D40" s="10">
        <v>3869221.64</v>
      </c>
      <c r="E40" s="22" t="s">
        <v>9</v>
      </c>
    </row>
    <row r="41" spans="1:5" ht="13.5" thickBot="1">
      <c r="A41" s="45" t="s">
        <v>3</v>
      </c>
      <c r="B41" s="45"/>
      <c r="C41" s="47">
        <f>SUM(C39:C40)</f>
        <v>6252514.710000001</v>
      </c>
      <c r="D41" s="47">
        <f>SUM(D39:D40)</f>
        <v>5087243.3100000005</v>
      </c>
      <c r="E41" s="63">
        <f t="shared" si="0"/>
        <v>0.8136315620119509</v>
      </c>
    </row>
    <row r="42" ht="13.5" thickTop="1">
      <c r="E42" s="22"/>
    </row>
  </sheetData>
  <sheetProtection sheet="1" objects="1" scenarios="1"/>
  <mergeCells count="6">
    <mergeCell ref="A5:E5"/>
    <mergeCell ref="A6:E6"/>
    <mergeCell ref="A1:E1"/>
    <mergeCell ref="A2:E2"/>
    <mergeCell ref="A3:E3"/>
    <mergeCell ref="A4:E4"/>
  </mergeCells>
  <printOptions gridLines="1"/>
  <pageMargins left="0.5" right="0.5" top="1" bottom="0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workbookViewId="0" topLeftCell="A1">
      <selection activeCell="A1" sqref="A1:E1"/>
    </sheetView>
  </sheetViews>
  <sheetFormatPr defaultColWidth="9.140625" defaultRowHeight="12.75"/>
  <cols>
    <col min="1" max="1" width="43.28125" style="0" bestFit="1" customWidth="1"/>
    <col min="2" max="2" width="8.00390625" style="0" bestFit="1" customWidth="1"/>
    <col min="3" max="3" width="20.7109375" style="0" bestFit="1" customWidth="1"/>
    <col min="4" max="4" width="16.140625" style="0" bestFit="1" customWidth="1"/>
    <col min="5" max="5" width="10.57421875" style="18" customWidth="1"/>
  </cols>
  <sheetData>
    <row r="1" spans="1:5" ht="15.75">
      <c r="A1" s="85" t="s">
        <v>352</v>
      </c>
      <c r="B1" s="85"/>
      <c r="C1" s="85"/>
      <c r="D1" s="85"/>
      <c r="E1" s="85"/>
    </row>
    <row r="2" spans="1:5" ht="15.75">
      <c r="A2" s="85" t="s">
        <v>358</v>
      </c>
      <c r="B2" s="85"/>
      <c r="C2" s="85"/>
      <c r="D2" s="85"/>
      <c r="E2" s="85"/>
    </row>
    <row r="3" spans="1:5" ht="15.75">
      <c r="A3" s="85" t="s">
        <v>359</v>
      </c>
      <c r="B3" s="85"/>
      <c r="C3" s="85"/>
      <c r="D3" s="85"/>
      <c r="E3" s="85"/>
    </row>
    <row r="4" spans="1:5" ht="15.75">
      <c r="A4" s="85" t="s">
        <v>370</v>
      </c>
      <c r="B4" s="85"/>
      <c r="C4" s="85"/>
      <c r="D4" s="85"/>
      <c r="E4" s="85"/>
    </row>
    <row r="5" spans="1:5" ht="15.75">
      <c r="A5" s="90"/>
      <c r="B5" s="90"/>
      <c r="C5" s="90"/>
      <c r="D5" s="90"/>
      <c r="E5" s="90"/>
    </row>
    <row r="6" spans="1:5" ht="12.75">
      <c r="A6" s="92"/>
      <c r="B6" s="92"/>
      <c r="C6" s="92"/>
      <c r="D6" s="92"/>
      <c r="E6" s="92"/>
    </row>
    <row r="7" spans="1:5" ht="12.75">
      <c r="A7" s="45" t="s">
        <v>86</v>
      </c>
      <c r="B7" s="45"/>
      <c r="C7" s="43" t="s">
        <v>16</v>
      </c>
      <c r="D7" s="43" t="s">
        <v>69</v>
      </c>
      <c r="E7" s="62" t="s">
        <v>70</v>
      </c>
    </row>
    <row r="8" spans="1:5" ht="12.75">
      <c r="A8" s="45"/>
      <c r="B8" s="45"/>
      <c r="C8" s="43" t="s">
        <v>71</v>
      </c>
      <c r="D8" s="46"/>
      <c r="E8" s="62"/>
    </row>
    <row r="9" spans="1:5" ht="12.75">
      <c r="A9" s="45" t="s">
        <v>72</v>
      </c>
      <c r="C9" s="1"/>
      <c r="D9" s="1"/>
      <c r="E9" s="22"/>
    </row>
    <row r="10" spans="1:5" ht="12.75">
      <c r="A10" t="s">
        <v>154</v>
      </c>
      <c r="B10">
        <v>3321</v>
      </c>
      <c r="C10" s="12">
        <v>307060.98</v>
      </c>
      <c r="D10" s="12">
        <v>47995.34</v>
      </c>
      <c r="E10" s="26">
        <f aca="true" t="shared" si="0" ref="E10:E15">SUM(D10/C10)</f>
        <v>0.15630556510306193</v>
      </c>
    </row>
    <row r="11" spans="1:5" ht="12.75">
      <c r="A11" t="s">
        <v>284</v>
      </c>
      <c r="B11">
        <v>3325</v>
      </c>
      <c r="C11" s="12">
        <v>12000</v>
      </c>
      <c r="D11" s="12">
        <v>0</v>
      </c>
      <c r="E11" s="26">
        <f t="shared" si="0"/>
        <v>0</v>
      </c>
    </row>
    <row r="12" spans="1:5" ht="12.75">
      <c r="A12" t="s">
        <v>155</v>
      </c>
      <c r="B12">
        <v>3391</v>
      </c>
      <c r="C12" s="1">
        <v>4095421</v>
      </c>
      <c r="D12" s="1">
        <v>3506719</v>
      </c>
      <c r="E12" s="26">
        <f t="shared" si="0"/>
        <v>0.8562536061616132</v>
      </c>
    </row>
    <row r="13" spans="1:5" ht="12.75">
      <c r="A13" t="s">
        <v>243</v>
      </c>
      <c r="B13">
        <v>3396</v>
      </c>
      <c r="C13" s="1">
        <v>1792727</v>
      </c>
      <c r="D13" s="1">
        <v>392827</v>
      </c>
      <c r="E13" s="26">
        <f t="shared" si="0"/>
        <v>0.21912259925800193</v>
      </c>
    </row>
    <row r="14" spans="1:5" ht="12.75">
      <c r="A14" t="s">
        <v>188</v>
      </c>
      <c r="B14">
        <v>3398</v>
      </c>
      <c r="C14" s="52">
        <v>53000</v>
      </c>
      <c r="D14" s="12">
        <v>57289.6</v>
      </c>
      <c r="E14" s="26">
        <f t="shared" si="0"/>
        <v>1.0809358490566037</v>
      </c>
    </row>
    <row r="15" spans="1:5" ht="12.75">
      <c r="A15" t="s">
        <v>329</v>
      </c>
      <c r="B15">
        <v>3399</v>
      </c>
      <c r="C15" s="10">
        <v>3184671</v>
      </c>
      <c r="D15" s="10">
        <v>0</v>
      </c>
      <c r="E15" s="25">
        <f t="shared" si="0"/>
        <v>0</v>
      </c>
    </row>
    <row r="17" spans="1:5" ht="12.75">
      <c r="A17" s="45" t="s">
        <v>29</v>
      </c>
      <c r="B17" s="45"/>
      <c r="C17" s="46">
        <f>SUM(C10:C15)</f>
        <v>9444879.98</v>
      </c>
      <c r="D17" s="46">
        <f>SUM(D10:D15)</f>
        <v>4004830.94</v>
      </c>
      <c r="E17" s="62">
        <f>SUM(D17/C17)</f>
        <v>0.4240213690889061</v>
      </c>
    </row>
    <row r="18" spans="3:5" ht="12.75">
      <c r="C18" s="1"/>
      <c r="D18" s="1"/>
      <c r="E18" s="22"/>
    </row>
    <row r="19" spans="1:5" ht="12.75">
      <c r="A19" s="45" t="s">
        <v>73</v>
      </c>
      <c r="C19" s="1"/>
      <c r="D19" s="1"/>
      <c r="E19" s="22"/>
    </row>
    <row r="20" spans="1:5" ht="12.75">
      <c r="A20" t="s">
        <v>160</v>
      </c>
      <c r="B20">
        <v>3413</v>
      </c>
      <c r="C20" s="1">
        <v>14053761</v>
      </c>
      <c r="D20" s="1">
        <v>14004111.45</v>
      </c>
      <c r="E20" s="22">
        <f>SUM(D20/C20)</f>
        <v>0.9964671698913906</v>
      </c>
    </row>
    <row r="21" spans="1:5" ht="12.75">
      <c r="A21" t="s">
        <v>136</v>
      </c>
      <c r="B21">
        <v>3418</v>
      </c>
      <c r="C21" s="12">
        <v>1401159.44</v>
      </c>
      <c r="D21" s="12">
        <v>1588991.86</v>
      </c>
      <c r="E21" s="22">
        <f aca="true" t="shared" si="1" ref="E21:E27">SUM(D21/C21)</f>
        <v>1.1340549937700168</v>
      </c>
    </row>
    <row r="22" spans="1:5" ht="12.75">
      <c r="A22" t="s">
        <v>189</v>
      </c>
      <c r="B22">
        <v>3421</v>
      </c>
      <c r="C22" s="12">
        <v>55410.38</v>
      </c>
      <c r="D22" s="12">
        <v>55410.38</v>
      </c>
      <c r="E22" s="22">
        <f t="shared" si="1"/>
        <v>1</v>
      </c>
    </row>
    <row r="23" spans="1:5" ht="12.75">
      <c r="A23" t="s">
        <v>152</v>
      </c>
      <c r="B23">
        <v>3430</v>
      </c>
      <c r="C23" s="12">
        <v>870087.11</v>
      </c>
      <c r="D23" s="12">
        <v>870087.11</v>
      </c>
      <c r="E23" s="22">
        <f t="shared" si="1"/>
        <v>1</v>
      </c>
    </row>
    <row r="24" spans="1:5" ht="12.75">
      <c r="A24" t="s">
        <v>287</v>
      </c>
      <c r="B24">
        <v>3490</v>
      </c>
      <c r="C24" s="12">
        <v>0</v>
      </c>
      <c r="D24" s="12">
        <v>0</v>
      </c>
      <c r="E24" s="22">
        <v>0</v>
      </c>
    </row>
    <row r="25" spans="1:5" ht="12.75">
      <c r="A25" t="s">
        <v>244</v>
      </c>
      <c r="B25">
        <v>3496</v>
      </c>
      <c r="C25" s="10">
        <v>11000000</v>
      </c>
      <c r="D25" s="10">
        <v>8841806.5</v>
      </c>
      <c r="E25" s="25">
        <f t="shared" si="1"/>
        <v>0.803800590909091</v>
      </c>
    </row>
    <row r="26" spans="3:5" ht="12.75">
      <c r="C26" s="12"/>
      <c r="D26" s="12"/>
      <c r="E26" s="26"/>
    </row>
    <row r="27" spans="1:5" ht="12.75">
      <c r="A27" s="45" t="s">
        <v>33</v>
      </c>
      <c r="B27" s="45"/>
      <c r="C27" s="46">
        <f>SUM(C20:C25)</f>
        <v>27380417.93</v>
      </c>
      <c r="D27" s="46">
        <f>SUM(D20:D25)</f>
        <v>25360407.299999997</v>
      </c>
      <c r="E27" s="62">
        <f t="shared" si="1"/>
        <v>0.9262242586959664</v>
      </c>
    </row>
    <row r="28" spans="3:5" ht="12.75">
      <c r="C28" s="1"/>
      <c r="D28" s="1"/>
      <c r="E28" s="22"/>
    </row>
    <row r="29" spans="1:5" ht="12.75">
      <c r="A29" t="s">
        <v>245</v>
      </c>
      <c r="C29" s="1"/>
      <c r="D29" s="1"/>
      <c r="E29" s="22"/>
    </row>
    <row r="30" spans="1:5" ht="12.75">
      <c r="A30" t="s">
        <v>246</v>
      </c>
      <c r="B30">
        <v>3711</v>
      </c>
      <c r="C30" s="10">
        <v>0</v>
      </c>
      <c r="D30" s="10">
        <v>0</v>
      </c>
      <c r="E30" s="25">
        <v>0</v>
      </c>
    </row>
    <row r="31" spans="3:5" ht="12.75">
      <c r="C31" s="1"/>
      <c r="D31" s="1"/>
      <c r="E31" s="22"/>
    </row>
    <row r="32" spans="1:5" ht="12.75">
      <c r="A32" t="s">
        <v>247</v>
      </c>
      <c r="C32" s="1">
        <f>SUM(C30:C31)</f>
        <v>0</v>
      </c>
      <c r="D32" s="1">
        <f>SUM(D30:D31)</f>
        <v>0</v>
      </c>
      <c r="E32" s="26">
        <v>0</v>
      </c>
    </row>
    <row r="33" spans="1:5" ht="12.75">
      <c r="A33" t="s">
        <v>330</v>
      </c>
      <c r="B33">
        <v>3750</v>
      </c>
      <c r="C33" s="1">
        <v>16000000</v>
      </c>
      <c r="D33" s="1">
        <v>16000000</v>
      </c>
      <c r="E33" s="22">
        <v>1</v>
      </c>
    </row>
    <row r="34" spans="1:5" ht="12.75">
      <c r="A34" s="45" t="s">
        <v>75</v>
      </c>
      <c r="B34" s="45"/>
      <c r="C34" s="46">
        <f>SUM(C17+C27+C33)</f>
        <v>52825297.91</v>
      </c>
      <c r="D34" s="46">
        <f>SUM(D17+D27+D33)</f>
        <v>45365238.239999995</v>
      </c>
      <c r="E34" s="62">
        <f>SUM(D34/C34)</f>
        <v>0.8587786540700646</v>
      </c>
    </row>
    <row r="35" spans="3:5" ht="12.75">
      <c r="C35" s="1"/>
      <c r="D35" s="1"/>
      <c r="E35" s="22"/>
    </row>
    <row r="36" spans="1:5" ht="12.75">
      <c r="A36" t="s">
        <v>290</v>
      </c>
      <c r="C36" s="10">
        <v>21252272.76</v>
      </c>
      <c r="D36" s="10">
        <v>21252272.76</v>
      </c>
      <c r="E36" s="25"/>
    </row>
    <row r="37" spans="1:5" ht="13.5" thickBot="1">
      <c r="A37" s="45" t="s">
        <v>3</v>
      </c>
      <c r="B37" s="45"/>
      <c r="C37" s="47">
        <f>SUM(C34:C36)</f>
        <v>74077570.67</v>
      </c>
      <c r="D37" s="47">
        <f>SUM(D34:D36)</f>
        <v>66617511</v>
      </c>
      <c r="E37" s="64">
        <f>SUM(D37/C37)</f>
        <v>0.8992939481880015</v>
      </c>
    </row>
    <row r="38" spans="3:5" ht="13.5" thickTop="1">
      <c r="C38" s="1"/>
      <c r="D38" s="1"/>
      <c r="E38" s="22"/>
    </row>
    <row r="39" spans="1:5" ht="12.75">
      <c r="A39" s="45" t="s">
        <v>76</v>
      </c>
      <c r="B39" s="45"/>
      <c r="C39" s="46" t="s">
        <v>77</v>
      </c>
      <c r="D39" s="46" t="s">
        <v>76</v>
      </c>
      <c r="E39" s="62" t="s">
        <v>78</v>
      </c>
    </row>
    <row r="40" spans="1:5" ht="12.75">
      <c r="A40" t="s">
        <v>87</v>
      </c>
      <c r="C40" s="1" t="s">
        <v>9</v>
      </c>
      <c r="D40" s="1" t="s">
        <v>9</v>
      </c>
      <c r="E40" s="22"/>
    </row>
    <row r="41" spans="1:5" ht="12.75">
      <c r="A41" t="s">
        <v>248</v>
      </c>
      <c r="C41" s="1">
        <v>105793.96</v>
      </c>
      <c r="D41" s="1">
        <v>106699.42</v>
      </c>
      <c r="E41" s="22">
        <f aca="true" t="shared" si="2" ref="E41:E59">SUM(D41/C41)</f>
        <v>1.0085587116693617</v>
      </c>
    </row>
    <row r="42" spans="1:5" ht="12.75">
      <c r="A42" t="s">
        <v>369</v>
      </c>
      <c r="C42" s="1">
        <v>1</v>
      </c>
      <c r="D42" s="1">
        <v>577.23</v>
      </c>
      <c r="E42" s="22">
        <f t="shared" si="2"/>
        <v>577.23</v>
      </c>
    </row>
    <row r="43" spans="1:5" ht="12.75">
      <c r="A43" t="s">
        <v>282</v>
      </c>
      <c r="C43" s="1">
        <v>9637.9</v>
      </c>
      <c r="D43" s="1">
        <v>9629.9</v>
      </c>
      <c r="E43" s="22">
        <f t="shared" si="2"/>
        <v>0.999169943659926</v>
      </c>
    </row>
    <row r="44" spans="1:5" ht="12.75">
      <c r="A44" t="s">
        <v>249</v>
      </c>
      <c r="C44" s="1">
        <v>53591.39</v>
      </c>
      <c r="D44" s="1">
        <v>53583.39</v>
      </c>
      <c r="E44" s="22">
        <f t="shared" si="2"/>
        <v>0.999850722289532</v>
      </c>
    </row>
    <row r="45" spans="1:5" ht="12.75">
      <c r="A45" t="s">
        <v>88</v>
      </c>
      <c r="C45" s="1">
        <v>38581396.27</v>
      </c>
      <c r="D45" s="1">
        <v>19432541.74</v>
      </c>
      <c r="E45" s="22">
        <f t="shared" si="2"/>
        <v>0.5036764767145115</v>
      </c>
    </row>
    <row r="46" spans="1:5" ht="12.75">
      <c r="A46" t="s">
        <v>89</v>
      </c>
      <c r="C46" s="1">
        <v>13931140.6</v>
      </c>
      <c r="D46" s="1">
        <v>7737638.12</v>
      </c>
      <c r="E46" s="22">
        <f t="shared" si="2"/>
        <v>0.5554202876970462</v>
      </c>
    </row>
    <row r="47" spans="1:5" ht="12.75">
      <c r="A47" t="s">
        <v>90</v>
      </c>
      <c r="C47" s="1">
        <v>5565194.38</v>
      </c>
      <c r="D47" s="1">
        <v>3050888.54</v>
      </c>
      <c r="E47" s="22">
        <f t="shared" si="2"/>
        <v>0.5482088012889857</v>
      </c>
    </row>
    <row r="48" spans="1:5" ht="12.75">
      <c r="A48" t="s">
        <v>91</v>
      </c>
      <c r="C48" s="1">
        <v>3314005.5</v>
      </c>
      <c r="D48" s="1">
        <v>1283825.5</v>
      </c>
      <c r="E48" s="22">
        <f t="shared" si="2"/>
        <v>0.38739389539335406</v>
      </c>
    </row>
    <row r="49" spans="1:5" ht="12.75">
      <c r="A49" t="s">
        <v>269</v>
      </c>
      <c r="C49" s="1">
        <v>0</v>
      </c>
      <c r="D49" s="1">
        <v>0</v>
      </c>
      <c r="E49" s="22">
        <v>0</v>
      </c>
    </row>
    <row r="50" spans="1:5" ht="12.75">
      <c r="A50" t="s">
        <v>132</v>
      </c>
      <c r="C50" s="1">
        <v>507333.16</v>
      </c>
      <c r="D50" s="1">
        <v>315480.7</v>
      </c>
      <c r="E50" s="22">
        <f t="shared" si="2"/>
        <v>0.6218412768445887</v>
      </c>
    </row>
    <row r="51" spans="1:5" ht="12.75">
      <c r="A51" t="s">
        <v>92</v>
      </c>
      <c r="C51" s="1">
        <v>1561848.64</v>
      </c>
      <c r="D51" s="1">
        <v>960287.39</v>
      </c>
      <c r="E51" s="22">
        <f t="shared" si="2"/>
        <v>0.6148402382960746</v>
      </c>
    </row>
    <row r="52" spans="1:5" ht="12.75">
      <c r="A52" t="s">
        <v>133</v>
      </c>
      <c r="C52" s="1">
        <v>45502.33</v>
      </c>
      <c r="D52" s="1">
        <v>43626.6</v>
      </c>
      <c r="E52" s="22">
        <v>0</v>
      </c>
    </row>
    <row r="53" spans="1:5" ht="12.75">
      <c r="A53" t="s">
        <v>93</v>
      </c>
      <c r="C53" s="1">
        <v>3795192.94</v>
      </c>
      <c r="D53" s="1">
        <v>2178802.58</v>
      </c>
      <c r="E53" s="22">
        <f t="shared" si="2"/>
        <v>0.574095339669345</v>
      </c>
    </row>
    <row r="54" spans="1:5" ht="12.75">
      <c r="A54" t="s">
        <v>172</v>
      </c>
      <c r="C54" s="1">
        <v>170775.19</v>
      </c>
      <c r="D54" s="1">
        <v>64933.94</v>
      </c>
      <c r="E54" s="22">
        <f t="shared" si="2"/>
        <v>0.3802305241177012</v>
      </c>
    </row>
    <row r="55" spans="1:5" ht="12.75">
      <c r="A55" t="s">
        <v>250</v>
      </c>
      <c r="C55" s="1">
        <v>8</v>
      </c>
      <c r="D55" s="1">
        <v>0</v>
      </c>
      <c r="E55" s="22">
        <v>0</v>
      </c>
    </row>
    <row r="56" spans="1:5" ht="12.75">
      <c r="A56" t="s">
        <v>251</v>
      </c>
      <c r="C56" s="1">
        <v>120822.64</v>
      </c>
      <c r="D56" s="1">
        <v>120814.64</v>
      </c>
      <c r="E56" s="22">
        <f t="shared" si="2"/>
        <v>0.9999337872438476</v>
      </c>
    </row>
    <row r="57" spans="1:5" ht="12.75">
      <c r="A57" t="s">
        <v>341</v>
      </c>
      <c r="C57" s="1">
        <v>5000</v>
      </c>
      <c r="D57" s="1">
        <v>5000</v>
      </c>
      <c r="E57" s="22">
        <v>1</v>
      </c>
    </row>
    <row r="58" spans="1:5" ht="12.75">
      <c r="A58" t="s">
        <v>94</v>
      </c>
      <c r="C58" s="1">
        <v>1784005.3</v>
      </c>
      <c r="D58" s="1">
        <v>1200000</v>
      </c>
      <c r="E58" s="22">
        <f t="shared" si="2"/>
        <v>0.6726437415852968</v>
      </c>
    </row>
    <row r="59" spans="1:5" ht="12.75">
      <c r="A59" t="s">
        <v>95</v>
      </c>
      <c r="C59" s="10">
        <v>4505078.65</v>
      </c>
      <c r="D59" s="10">
        <v>4238471.92</v>
      </c>
      <c r="E59" s="22">
        <f t="shared" si="2"/>
        <v>0.9408208489323487</v>
      </c>
    </row>
    <row r="60" spans="3:5" ht="12.75">
      <c r="C60" s="1"/>
      <c r="D60" s="1"/>
      <c r="E60" s="22"/>
    </row>
    <row r="61" spans="1:5" ht="12.75">
      <c r="A61" t="s">
        <v>84</v>
      </c>
      <c r="C61" s="1">
        <f>SUM(C41:C59)</f>
        <v>74056327.85000001</v>
      </c>
      <c r="D61" s="1">
        <f>SUM(D41:D59)</f>
        <v>40802801.61</v>
      </c>
      <c r="E61" s="22">
        <f>SUM(D61/C61)</f>
        <v>0.5509698197923811</v>
      </c>
    </row>
    <row r="62" spans="1:5" ht="12.75">
      <c r="A62" t="s">
        <v>85</v>
      </c>
      <c r="C62" s="29">
        <v>21242.82</v>
      </c>
      <c r="D62" s="10">
        <v>25814709.39</v>
      </c>
      <c r="E62" s="25"/>
    </row>
    <row r="63" spans="1:5" ht="13.5" thickBot="1">
      <c r="A63" s="45" t="s">
        <v>3</v>
      </c>
      <c r="B63" s="45"/>
      <c r="C63" s="47">
        <f>SUM(C61:C62)</f>
        <v>74077570.67</v>
      </c>
      <c r="D63" s="47">
        <f>SUM(D61:D62)</f>
        <v>66617511</v>
      </c>
      <c r="E63" s="64">
        <f>SUM(D63/C63)</f>
        <v>0.8992939481880015</v>
      </c>
    </row>
    <row r="64" ht="13.5" thickTop="1"/>
  </sheetData>
  <sheetProtection sheet="1" objects="1" scenarios="1"/>
  <mergeCells count="6">
    <mergeCell ref="A5:E5"/>
    <mergeCell ref="A6:E6"/>
    <mergeCell ref="A1:E1"/>
    <mergeCell ref="A2:E2"/>
    <mergeCell ref="A3:E3"/>
    <mergeCell ref="A4:E4"/>
  </mergeCells>
  <printOptions gridLines="1"/>
  <pageMargins left="1" right="0.5" top="0.75" bottom="0" header="0" footer="0"/>
  <pageSetup fitToHeight="1" fitToWidth="1" horizontalDpi="600" verticalDpi="600" orientation="portrait" scale="89" r:id="rId1"/>
  <headerFooter alignWithMargins="0">
    <oddHeader>&amp;C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74"/>
  <sheetViews>
    <sheetView workbookViewId="0" topLeftCell="A1">
      <selection activeCell="A1" sqref="A1:H1"/>
    </sheetView>
  </sheetViews>
  <sheetFormatPr defaultColWidth="9.140625" defaultRowHeight="12.75"/>
  <cols>
    <col min="1" max="1" width="38.140625" style="0" customWidth="1"/>
    <col min="2" max="2" width="9.28125" style="2" customWidth="1"/>
    <col min="3" max="4" width="13.140625" style="13" customWidth="1"/>
    <col min="5" max="5" width="11.7109375" style="13" customWidth="1"/>
    <col min="6" max="6" width="15.8515625" style="13" customWidth="1"/>
    <col min="7" max="7" width="14.7109375" style="13" customWidth="1"/>
    <col min="8" max="8" width="13.57421875" style="13" bestFit="1" customWidth="1"/>
    <col min="9" max="9" width="12.28125" style="0" bestFit="1" customWidth="1"/>
  </cols>
  <sheetData>
    <row r="1" spans="1:8" ht="15.75">
      <c r="A1" s="85" t="s">
        <v>352</v>
      </c>
      <c r="B1" s="85"/>
      <c r="C1" s="85"/>
      <c r="D1" s="85"/>
      <c r="E1" s="85"/>
      <c r="F1" s="85"/>
      <c r="G1" s="85"/>
      <c r="H1" s="85"/>
    </row>
    <row r="2" spans="1:8" ht="15.75">
      <c r="A2" s="85" t="s">
        <v>360</v>
      </c>
      <c r="B2" s="85"/>
      <c r="C2" s="85"/>
      <c r="D2" s="85"/>
      <c r="E2" s="85"/>
      <c r="F2" s="85"/>
      <c r="G2" s="85"/>
      <c r="H2" s="85"/>
    </row>
    <row r="3" spans="1:8" ht="15.75">
      <c r="A3" s="85" t="s">
        <v>370</v>
      </c>
      <c r="B3" s="85"/>
      <c r="C3" s="85"/>
      <c r="D3" s="85"/>
      <c r="E3" s="85"/>
      <c r="F3" s="85"/>
      <c r="G3" s="85"/>
      <c r="H3" s="85"/>
    </row>
    <row r="4" spans="1:8" ht="15.75">
      <c r="A4" s="90"/>
      <c r="B4" s="90"/>
      <c r="C4" s="90"/>
      <c r="D4" s="90"/>
      <c r="E4" s="90"/>
      <c r="F4" s="90"/>
      <c r="G4" s="90"/>
      <c r="H4" s="90"/>
    </row>
    <row r="5" spans="1:8" ht="12.75">
      <c r="A5" s="92"/>
      <c r="B5" s="92"/>
      <c r="C5" s="92"/>
      <c r="D5" s="92"/>
      <c r="E5" s="92"/>
      <c r="F5" s="92"/>
      <c r="G5" s="92"/>
      <c r="H5" s="92"/>
    </row>
    <row r="6" spans="1:8" ht="15" customHeight="1">
      <c r="A6" s="45" t="s">
        <v>96</v>
      </c>
      <c r="B6" s="42" t="s">
        <v>97</v>
      </c>
      <c r="C6" s="53" t="s">
        <v>98</v>
      </c>
      <c r="D6" s="53" t="s">
        <v>16</v>
      </c>
      <c r="E6" s="54" t="s">
        <v>137</v>
      </c>
      <c r="F6" s="53" t="s">
        <v>99</v>
      </c>
      <c r="G6" s="53" t="s">
        <v>76</v>
      </c>
      <c r="H6" s="53" t="s">
        <v>100</v>
      </c>
    </row>
    <row r="7" spans="1:8" ht="15" customHeight="1">
      <c r="A7" s="45"/>
      <c r="B7" s="42" t="s">
        <v>101</v>
      </c>
      <c r="C7" s="53" t="s">
        <v>102</v>
      </c>
      <c r="D7" s="53" t="s">
        <v>20</v>
      </c>
      <c r="E7" s="53"/>
      <c r="F7" s="53"/>
      <c r="G7" s="53"/>
      <c r="H7" s="53" t="s">
        <v>103</v>
      </c>
    </row>
    <row r="8" spans="1:5" ht="12.75">
      <c r="A8" s="45" t="s">
        <v>104</v>
      </c>
      <c r="E8" s="13" t="s">
        <v>9</v>
      </c>
    </row>
    <row r="9" ht="12.75">
      <c r="E9" s="13" t="s">
        <v>9</v>
      </c>
    </row>
    <row r="10" spans="1:8" ht="12.75">
      <c r="A10" t="s">
        <v>292</v>
      </c>
      <c r="B10" s="2">
        <v>2</v>
      </c>
      <c r="C10" s="13">
        <v>3000</v>
      </c>
      <c r="D10" s="13">
        <v>0</v>
      </c>
      <c r="E10" s="13">
        <v>0</v>
      </c>
      <c r="F10" s="13">
        <v>0</v>
      </c>
      <c r="G10" s="13">
        <v>0</v>
      </c>
      <c r="H10" s="13">
        <f>SUM(D10-E10-F10-G10)</f>
        <v>0</v>
      </c>
    </row>
    <row r="11" spans="1:9" ht="12.75">
      <c r="A11" t="s">
        <v>173</v>
      </c>
      <c r="B11" s="2" t="s">
        <v>334</v>
      </c>
      <c r="C11" s="13">
        <v>1806951.57</v>
      </c>
      <c r="D11" s="13">
        <v>1728219.57</v>
      </c>
      <c r="E11" s="13">
        <v>0</v>
      </c>
      <c r="F11" s="13">
        <v>0</v>
      </c>
      <c r="G11" s="13">
        <v>1681337.52</v>
      </c>
      <c r="H11" s="13">
        <f>SUM(D11-E11-F11-G11)</f>
        <v>46882.05000000005</v>
      </c>
      <c r="I11" s="13" t="s">
        <v>9</v>
      </c>
    </row>
    <row r="12" spans="1:9" ht="12.75">
      <c r="A12" t="s">
        <v>222</v>
      </c>
      <c r="B12" s="2">
        <v>2</v>
      </c>
      <c r="C12" s="13">
        <v>70946.5</v>
      </c>
      <c r="D12" s="13">
        <v>189808.21</v>
      </c>
      <c r="E12" s="13">
        <v>0</v>
      </c>
      <c r="F12" s="13">
        <v>32063.45</v>
      </c>
      <c r="G12" s="13">
        <v>157744.76</v>
      </c>
      <c r="H12" s="79">
        <f>SUM(D12-E12-F12-G12)</f>
        <v>-2.9103830456733704E-11</v>
      </c>
      <c r="I12" s="13" t="s">
        <v>9</v>
      </c>
    </row>
    <row r="13" spans="1:9" ht="12.75">
      <c r="A13" t="s">
        <v>223</v>
      </c>
      <c r="B13" s="2">
        <v>7</v>
      </c>
      <c r="C13" s="13">
        <v>238497.2</v>
      </c>
      <c r="D13" s="13">
        <v>233599.2</v>
      </c>
      <c r="E13" s="13">
        <v>0</v>
      </c>
      <c r="F13" s="13">
        <v>0</v>
      </c>
      <c r="G13" s="13">
        <v>233599.2</v>
      </c>
      <c r="H13" s="13">
        <f aca="true" t="shared" si="0" ref="H13:H60">SUM(D13-E13-F13-G13)</f>
        <v>0</v>
      </c>
      <c r="I13" s="13" t="s">
        <v>9</v>
      </c>
    </row>
    <row r="14" spans="1:9" ht="12.75">
      <c r="A14" t="s">
        <v>224</v>
      </c>
      <c r="B14" s="2">
        <v>2</v>
      </c>
      <c r="C14" s="13">
        <v>24902</v>
      </c>
      <c r="D14" s="13">
        <v>22320</v>
      </c>
      <c r="E14" s="13">
        <v>0</v>
      </c>
      <c r="F14" s="13">
        <v>0</v>
      </c>
      <c r="G14" s="13">
        <v>22320</v>
      </c>
      <c r="H14" s="13">
        <f t="shared" si="0"/>
        <v>0</v>
      </c>
      <c r="I14" t="s">
        <v>9</v>
      </c>
    </row>
    <row r="15" spans="1:8" ht="12.75">
      <c r="A15" t="s">
        <v>221</v>
      </c>
      <c r="B15" s="2">
        <v>2</v>
      </c>
      <c r="C15" s="13">
        <v>1159</v>
      </c>
      <c r="D15" s="13">
        <v>1159</v>
      </c>
      <c r="E15" s="13">
        <v>0</v>
      </c>
      <c r="F15" s="13">
        <v>0</v>
      </c>
      <c r="G15" s="13">
        <v>1142.68</v>
      </c>
      <c r="H15" s="13">
        <f t="shared" si="0"/>
        <v>16.319999999999936</v>
      </c>
    </row>
    <row r="16" spans="1:8" ht="12.75">
      <c r="A16" t="s">
        <v>225</v>
      </c>
      <c r="B16" s="2">
        <v>9</v>
      </c>
      <c r="C16" s="13">
        <v>1640</v>
      </c>
      <c r="D16" s="13">
        <v>1640</v>
      </c>
      <c r="E16" s="13">
        <v>0</v>
      </c>
      <c r="F16" s="13">
        <v>0</v>
      </c>
      <c r="G16" s="13">
        <v>0</v>
      </c>
      <c r="H16" s="13">
        <f t="shared" si="0"/>
        <v>1640</v>
      </c>
    </row>
    <row r="17" spans="1:8" ht="12.75">
      <c r="A17" t="s">
        <v>293</v>
      </c>
      <c r="B17" s="2">
        <v>2</v>
      </c>
      <c r="C17" s="13">
        <v>224123.25</v>
      </c>
      <c r="D17" s="13">
        <v>220963.16</v>
      </c>
      <c r="E17" s="13">
        <v>0</v>
      </c>
      <c r="F17" s="13">
        <v>0</v>
      </c>
      <c r="G17" s="13">
        <v>220963.16</v>
      </c>
      <c r="H17" s="13">
        <f t="shared" si="0"/>
        <v>0</v>
      </c>
    </row>
    <row r="18" spans="1:8" ht="12.75">
      <c r="A18" t="s">
        <v>174</v>
      </c>
      <c r="B18" s="2">
        <v>10</v>
      </c>
      <c r="C18" s="13">
        <v>47590.76</v>
      </c>
      <c r="D18" s="13">
        <v>47590.76</v>
      </c>
      <c r="E18" s="13">
        <v>0</v>
      </c>
      <c r="F18" s="13">
        <v>0</v>
      </c>
      <c r="G18" s="13">
        <v>45790.76</v>
      </c>
      <c r="H18" s="13">
        <f t="shared" si="0"/>
        <v>1800</v>
      </c>
    </row>
    <row r="19" spans="1:8" ht="12.75">
      <c r="A19" t="s">
        <v>226</v>
      </c>
      <c r="B19" s="2">
        <v>10</v>
      </c>
      <c r="C19" s="13">
        <v>5471.53</v>
      </c>
      <c r="D19" s="13">
        <v>5471.53</v>
      </c>
      <c r="E19" s="13">
        <v>0</v>
      </c>
      <c r="F19" s="13">
        <v>0</v>
      </c>
      <c r="G19" s="13">
        <v>5471.53</v>
      </c>
      <c r="H19" s="13">
        <f t="shared" si="0"/>
        <v>0</v>
      </c>
    </row>
    <row r="20" spans="1:8" ht="12.75">
      <c r="A20" t="s">
        <v>294</v>
      </c>
      <c r="B20" s="2">
        <v>10</v>
      </c>
      <c r="C20" s="13">
        <v>471838</v>
      </c>
      <c r="D20" s="13">
        <v>794386</v>
      </c>
      <c r="E20" s="13">
        <v>0</v>
      </c>
      <c r="F20" s="13">
        <v>1524.22</v>
      </c>
      <c r="G20" s="13">
        <v>757614.73</v>
      </c>
      <c r="H20" s="13">
        <f t="shared" si="0"/>
        <v>35247.05000000005</v>
      </c>
    </row>
    <row r="21" spans="1:8" ht="12.75">
      <c r="A21" t="s">
        <v>227</v>
      </c>
      <c r="B21" s="2">
        <v>2</v>
      </c>
      <c r="C21" s="13">
        <v>100</v>
      </c>
      <c r="D21" s="13">
        <v>35600</v>
      </c>
      <c r="E21" s="13">
        <v>0</v>
      </c>
      <c r="F21" s="13">
        <v>30000</v>
      </c>
      <c r="G21" s="13">
        <v>5600</v>
      </c>
      <c r="H21" s="13">
        <f t="shared" si="0"/>
        <v>0</v>
      </c>
    </row>
    <row r="22" spans="1:8" ht="12.75">
      <c r="A22" t="s">
        <v>228</v>
      </c>
      <c r="B22" s="2">
        <v>2</v>
      </c>
      <c r="C22" s="13">
        <v>858806.41</v>
      </c>
      <c r="D22" s="13">
        <v>640070.29</v>
      </c>
      <c r="E22" s="13">
        <v>0</v>
      </c>
      <c r="F22" s="13">
        <v>22751.07</v>
      </c>
      <c r="G22" s="13">
        <v>607465</v>
      </c>
      <c r="H22" s="13">
        <f t="shared" si="0"/>
        <v>9854.220000000088</v>
      </c>
    </row>
    <row r="23" spans="1:8" ht="12.75">
      <c r="A23" t="s">
        <v>229</v>
      </c>
      <c r="B23" s="2">
        <v>2</v>
      </c>
      <c r="C23" s="13">
        <v>453116.35</v>
      </c>
      <c r="D23" s="13">
        <v>432465.89</v>
      </c>
      <c r="E23" s="13">
        <v>0</v>
      </c>
      <c r="F23" s="13">
        <v>0</v>
      </c>
      <c r="G23" s="13">
        <v>432205.76</v>
      </c>
      <c r="H23" s="13">
        <f t="shared" si="0"/>
        <v>260.13000000000466</v>
      </c>
    </row>
    <row r="24" spans="1:8" ht="12.75">
      <c r="A24" t="s">
        <v>295</v>
      </c>
      <c r="B24" s="2" t="s">
        <v>335</v>
      </c>
      <c r="C24" s="13">
        <v>1400000</v>
      </c>
      <c r="D24" s="13">
        <v>1787555.5</v>
      </c>
      <c r="E24" s="13">
        <v>0</v>
      </c>
      <c r="F24" s="13">
        <v>855775.04</v>
      </c>
      <c r="G24" s="13">
        <v>910528.92</v>
      </c>
      <c r="H24" s="13">
        <f t="shared" si="0"/>
        <v>21251.53999999992</v>
      </c>
    </row>
    <row r="25" spans="1:8" ht="12.75">
      <c r="A25" t="s">
        <v>339</v>
      </c>
      <c r="B25" s="2" t="s">
        <v>336</v>
      </c>
      <c r="C25" s="13">
        <v>12496733.15</v>
      </c>
      <c r="D25" s="13">
        <v>14737857.32</v>
      </c>
      <c r="E25" s="13">
        <v>28000</v>
      </c>
      <c r="F25" s="13">
        <v>8645812.37</v>
      </c>
      <c r="G25" s="13">
        <v>6042467.92</v>
      </c>
      <c r="H25" s="13">
        <f t="shared" si="0"/>
        <v>21577.030000001192</v>
      </c>
    </row>
    <row r="26" spans="1:8" ht="12.75">
      <c r="A26" t="s">
        <v>230</v>
      </c>
      <c r="B26" s="2">
        <v>2</v>
      </c>
      <c r="C26" s="13">
        <v>507145.68</v>
      </c>
      <c r="D26" s="13">
        <v>643035.83</v>
      </c>
      <c r="E26" s="13">
        <v>0</v>
      </c>
      <c r="F26" s="13">
        <v>224134.9</v>
      </c>
      <c r="G26" s="13">
        <v>418900.93</v>
      </c>
      <c r="H26" s="13">
        <f t="shared" si="0"/>
        <v>-5.820766091346741E-11</v>
      </c>
    </row>
    <row r="27" spans="1:8" ht="12.75">
      <c r="A27" t="s">
        <v>175</v>
      </c>
      <c r="B27" s="2" t="s">
        <v>335</v>
      </c>
      <c r="C27" s="13">
        <v>4063326.5</v>
      </c>
      <c r="D27" s="13">
        <v>4378094.36</v>
      </c>
      <c r="E27" s="13">
        <v>29593.56</v>
      </c>
      <c r="F27" s="13">
        <v>1403823.29</v>
      </c>
      <c r="G27" s="13">
        <v>2715538.13</v>
      </c>
      <c r="H27" s="13">
        <f t="shared" si="0"/>
        <v>229139.38000000082</v>
      </c>
    </row>
    <row r="28" spans="1:8" ht="12.75">
      <c r="A28" t="s">
        <v>296</v>
      </c>
      <c r="B28" s="2">
        <v>3</v>
      </c>
      <c r="C28" s="13">
        <v>139036.9</v>
      </c>
      <c r="D28" s="13">
        <v>139036.9</v>
      </c>
      <c r="E28" s="13">
        <v>0</v>
      </c>
      <c r="F28" s="13">
        <v>7281.9</v>
      </c>
      <c r="G28" s="13">
        <v>131755</v>
      </c>
      <c r="H28" s="13">
        <f t="shared" si="0"/>
        <v>0</v>
      </c>
    </row>
    <row r="29" spans="1:8" ht="12.75">
      <c r="A29" t="s">
        <v>257</v>
      </c>
      <c r="B29" s="2" t="s">
        <v>337</v>
      </c>
      <c r="C29" s="13">
        <v>3400530.77</v>
      </c>
      <c r="D29" s="13">
        <v>5056606.23</v>
      </c>
      <c r="E29" s="13">
        <v>3600</v>
      </c>
      <c r="F29" s="13">
        <v>1198546.1</v>
      </c>
      <c r="G29" s="13">
        <v>2916099.8</v>
      </c>
      <c r="H29" s="13">
        <f t="shared" si="0"/>
        <v>938360.3300000005</v>
      </c>
    </row>
    <row r="30" spans="1:8" ht="12.75">
      <c r="A30" t="s">
        <v>231</v>
      </c>
      <c r="B30" s="2">
        <v>2</v>
      </c>
      <c r="C30" s="13">
        <v>66186.5</v>
      </c>
      <c r="D30" s="13">
        <v>18419.31</v>
      </c>
      <c r="E30" s="13">
        <v>0</v>
      </c>
      <c r="F30" s="13">
        <v>0</v>
      </c>
      <c r="G30" s="13">
        <v>18419.31</v>
      </c>
      <c r="H30" s="13">
        <f t="shared" si="0"/>
        <v>0</v>
      </c>
    </row>
    <row r="31" spans="1:8" ht="12.75">
      <c r="A31" t="s">
        <v>232</v>
      </c>
      <c r="B31" s="2">
        <v>2</v>
      </c>
      <c r="C31" s="13">
        <v>100</v>
      </c>
      <c r="D31" s="13">
        <v>30100</v>
      </c>
      <c r="E31" s="13">
        <v>0</v>
      </c>
      <c r="F31" s="13">
        <v>0</v>
      </c>
      <c r="G31" s="13">
        <v>0</v>
      </c>
      <c r="H31" s="13">
        <f t="shared" si="0"/>
        <v>30100</v>
      </c>
    </row>
    <row r="32" spans="1:8" ht="12.75">
      <c r="A32" t="s">
        <v>297</v>
      </c>
      <c r="B32" s="2" t="s">
        <v>338</v>
      </c>
      <c r="C32" s="13">
        <v>18216499</v>
      </c>
      <c r="D32" s="13">
        <v>22861932.12</v>
      </c>
      <c r="E32" s="13">
        <v>65710.98</v>
      </c>
      <c r="F32" s="13">
        <v>5606852.44</v>
      </c>
      <c r="G32" s="13">
        <v>15469647.92</v>
      </c>
      <c r="H32" s="13">
        <f t="shared" si="0"/>
        <v>1719720.7799999993</v>
      </c>
    </row>
    <row r="33" spans="1:8" ht="12.75">
      <c r="A33" t="s">
        <v>233</v>
      </c>
      <c r="B33" s="2">
        <v>2</v>
      </c>
      <c r="C33" s="13">
        <v>351061</v>
      </c>
      <c r="D33" s="13">
        <v>363865.2</v>
      </c>
      <c r="E33" s="13">
        <v>0</v>
      </c>
      <c r="F33" s="13">
        <v>15042.72</v>
      </c>
      <c r="G33" s="13">
        <v>342357</v>
      </c>
      <c r="H33" s="13">
        <f t="shared" si="0"/>
        <v>6465.48000000004</v>
      </c>
    </row>
    <row r="34" spans="1:8" ht="12.75">
      <c r="A34" t="s">
        <v>234</v>
      </c>
      <c r="B34" s="2">
        <v>2</v>
      </c>
      <c r="C34" s="13">
        <v>671292.5</v>
      </c>
      <c r="D34" s="13">
        <v>671292.5</v>
      </c>
      <c r="E34" s="13">
        <v>0</v>
      </c>
      <c r="F34" s="13">
        <v>0</v>
      </c>
      <c r="G34" s="13">
        <v>665617.4</v>
      </c>
      <c r="H34" s="13">
        <f t="shared" si="0"/>
        <v>5675.099999999977</v>
      </c>
    </row>
    <row r="35" spans="1:8" ht="12.75">
      <c r="A35" t="s">
        <v>235</v>
      </c>
      <c r="B35" s="2" t="s">
        <v>338</v>
      </c>
      <c r="C35" s="13">
        <v>2002885</v>
      </c>
      <c r="D35" s="13">
        <v>2080782.76</v>
      </c>
      <c r="E35" s="13">
        <v>0</v>
      </c>
      <c r="F35" s="13">
        <v>0</v>
      </c>
      <c r="G35" s="13">
        <v>1956326.21</v>
      </c>
      <c r="H35" s="13">
        <f t="shared" si="0"/>
        <v>124456.55000000005</v>
      </c>
    </row>
    <row r="36" spans="1:8" ht="12.75">
      <c r="A36" t="s">
        <v>236</v>
      </c>
      <c r="B36" s="2">
        <v>2</v>
      </c>
      <c r="C36" s="13">
        <v>670790</v>
      </c>
      <c r="D36" s="13">
        <v>665385.89</v>
      </c>
      <c r="E36" s="13">
        <v>0</v>
      </c>
      <c r="F36" s="13">
        <v>0</v>
      </c>
      <c r="G36" s="13">
        <v>664224.75</v>
      </c>
      <c r="H36" s="13">
        <v>1161.14</v>
      </c>
    </row>
    <row r="37" spans="1:8" ht="12.75">
      <c r="A37" t="s">
        <v>264</v>
      </c>
      <c r="B37" s="2">
        <v>2</v>
      </c>
      <c r="C37" s="13">
        <v>440187.5</v>
      </c>
      <c r="D37" s="13">
        <v>440187.5</v>
      </c>
      <c r="E37" s="13">
        <v>0</v>
      </c>
      <c r="F37" s="13">
        <v>0</v>
      </c>
      <c r="G37" s="13">
        <v>431521.64</v>
      </c>
      <c r="H37" s="13">
        <f t="shared" si="0"/>
        <v>8665.859999999986</v>
      </c>
    </row>
    <row r="38" spans="1:8" ht="12.75">
      <c r="A38" t="s">
        <v>258</v>
      </c>
      <c r="B38" s="2">
        <v>2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f t="shared" si="0"/>
        <v>0</v>
      </c>
    </row>
    <row r="39" spans="1:8" ht="12.75">
      <c r="A39" t="s">
        <v>157</v>
      </c>
      <c r="B39" s="2">
        <v>2</v>
      </c>
      <c r="C39" s="13">
        <v>3331203</v>
      </c>
      <c r="D39" s="13">
        <v>3314005.5</v>
      </c>
      <c r="E39" s="13">
        <v>0</v>
      </c>
      <c r="F39" s="13">
        <v>2014370</v>
      </c>
      <c r="G39" s="13">
        <v>1283825.5</v>
      </c>
      <c r="H39" s="13">
        <f t="shared" si="0"/>
        <v>15810</v>
      </c>
    </row>
    <row r="40" spans="1:8" ht="12.75">
      <c r="A40" t="s">
        <v>237</v>
      </c>
      <c r="B40" s="2" t="s">
        <v>340</v>
      </c>
      <c r="C40" s="13">
        <v>615383.53</v>
      </c>
      <c r="D40" s="13">
        <v>613759.25</v>
      </c>
      <c r="E40" s="13">
        <v>0</v>
      </c>
      <c r="F40" s="13">
        <v>0</v>
      </c>
      <c r="G40" s="13">
        <v>575184.11</v>
      </c>
      <c r="H40" s="13">
        <f t="shared" si="0"/>
        <v>38575.140000000014</v>
      </c>
    </row>
    <row r="41" spans="1:8" ht="12.75">
      <c r="A41" t="s">
        <v>298</v>
      </c>
      <c r="B41" s="2">
        <v>9</v>
      </c>
      <c r="C41" s="13">
        <v>2133.39</v>
      </c>
      <c r="D41" s="13">
        <v>2133.39</v>
      </c>
      <c r="E41" s="13">
        <v>0</v>
      </c>
      <c r="F41" s="13">
        <v>0</v>
      </c>
      <c r="G41" s="13">
        <v>-559.61</v>
      </c>
      <c r="H41" s="13">
        <f t="shared" si="0"/>
        <v>2693</v>
      </c>
    </row>
    <row r="42" spans="1:8" ht="12.75">
      <c r="A42" t="s">
        <v>299</v>
      </c>
      <c r="B42" s="2">
        <v>2</v>
      </c>
      <c r="C42" s="13">
        <v>243341.52</v>
      </c>
      <c r="D42" s="13">
        <v>0</v>
      </c>
      <c r="E42" s="13">
        <v>0</v>
      </c>
      <c r="F42" s="13">
        <v>0</v>
      </c>
      <c r="G42" s="13">
        <v>0</v>
      </c>
      <c r="H42" s="13">
        <f t="shared" si="0"/>
        <v>0</v>
      </c>
    </row>
    <row r="43" spans="4:8" ht="12.75">
      <c r="D43" s="13" t="s">
        <v>9</v>
      </c>
      <c r="E43" s="13" t="s">
        <v>9</v>
      </c>
      <c r="F43" s="13" t="s">
        <v>9</v>
      </c>
      <c r="H43" s="13" t="s">
        <v>9</v>
      </c>
    </row>
    <row r="44" spans="1:8" ht="12.75">
      <c r="A44" s="45" t="s">
        <v>105</v>
      </c>
      <c r="E44" s="13" t="s">
        <v>9</v>
      </c>
      <c r="H44" s="13" t="s">
        <v>9</v>
      </c>
    </row>
    <row r="45" spans="1:8" ht="12.75">
      <c r="A45" t="s">
        <v>300</v>
      </c>
      <c r="B45" s="2">
        <v>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f t="shared" si="0"/>
        <v>0</v>
      </c>
    </row>
    <row r="46" spans="1:8" ht="12.75">
      <c r="A46" t="s">
        <v>301</v>
      </c>
      <c r="B46" s="2">
        <v>8</v>
      </c>
      <c r="C46" s="13">
        <v>0</v>
      </c>
      <c r="D46" s="13">
        <v>997000</v>
      </c>
      <c r="E46" s="13">
        <v>0</v>
      </c>
      <c r="F46" s="13">
        <v>719000</v>
      </c>
      <c r="G46" s="13">
        <v>0</v>
      </c>
      <c r="H46" s="13">
        <f t="shared" si="0"/>
        <v>278000</v>
      </c>
    </row>
    <row r="47" spans="1:8" ht="12.75">
      <c r="A47" s="76" t="s">
        <v>351</v>
      </c>
      <c r="B47" s="2">
        <v>2</v>
      </c>
      <c r="C47" s="13">
        <v>200000</v>
      </c>
      <c r="D47" s="13">
        <v>200000</v>
      </c>
      <c r="E47" s="13">
        <v>0</v>
      </c>
      <c r="F47" s="13">
        <v>4255.76</v>
      </c>
      <c r="G47" s="13">
        <v>0</v>
      </c>
      <c r="H47" s="13">
        <f t="shared" si="0"/>
        <v>195744.24</v>
      </c>
    </row>
    <row r="48" spans="1:8" ht="12.75">
      <c r="A48" t="s">
        <v>302</v>
      </c>
      <c r="B48" s="2">
        <v>10</v>
      </c>
      <c r="C48" s="13">
        <v>1350000</v>
      </c>
      <c r="D48" s="13">
        <v>1435807.64</v>
      </c>
      <c r="E48" s="13">
        <v>0</v>
      </c>
      <c r="F48" s="13">
        <v>57497.78</v>
      </c>
      <c r="G48" s="13">
        <v>1160511.69</v>
      </c>
      <c r="H48" s="13">
        <f t="shared" si="0"/>
        <v>217798.16999999993</v>
      </c>
    </row>
    <row r="49" spans="1:8" ht="12.75" hidden="1">
      <c r="A49" t="s">
        <v>161</v>
      </c>
      <c r="H49" s="13">
        <f t="shared" si="0"/>
        <v>0</v>
      </c>
    </row>
    <row r="50" spans="1:8" ht="12.75" hidden="1">
      <c r="A50" t="s">
        <v>162</v>
      </c>
      <c r="H50" s="13">
        <f t="shared" si="0"/>
        <v>0</v>
      </c>
    </row>
    <row r="51" spans="1:8" ht="12.75" hidden="1">
      <c r="A51" t="s">
        <v>163</v>
      </c>
      <c r="H51" s="13">
        <f t="shared" si="0"/>
        <v>0</v>
      </c>
    </row>
    <row r="52" spans="1:8" ht="12.75" hidden="1">
      <c r="A52" t="s">
        <v>164</v>
      </c>
      <c r="H52" s="13">
        <f t="shared" si="0"/>
        <v>0</v>
      </c>
    </row>
    <row r="53" spans="1:8" ht="12.75">
      <c r="A53" t="s">
        <v>303</v>
      </c>
      <c r="B53" s="2">
        <v>2</v>
      </c>
      <c r="C53" s="13">
        <v>100</v>
      </c>
      <c r="D53" s="13">
        <v>1</v>
      </c>
      <c r="E53" s="13">
        <v>0</v>
      </c>
      <c r="F53" s="13">
        <v>0</v>
      </c>
      <c r="G53" s="13">
        <v>0</v>
      </c>
      <c r="H53" s="13">
        <v>1</v>
      </c>
    </row>
    <row r="54" spans="1:8" ht="12.75">
      <c r="A54" t="s">
        <v>304</v>
      </c>
      <c r="B54" s="2">
        <v>2</v>
      </c>
      <c r="C54" s="13">
        <v>43412.56</v>
      </c>
      <c r="D54" s="13">
        <v>1.56</v>
      </c>
      <c r="E54" s="13">
        <v>0</v>
      </c>
      <c r="F54" s="13">
        <v>0</v>
      </c>
      <c r="G54" s="13">
        <v>0</v>
      </c>
      <c r="H54" s="13">
        <f t="shared" si="0"/>
        <v>1.56</v>
      </c>
    </row>
    <row r="55" spans="1:8" ht="12.75">
      <c r="A55" t="s">
        <v>305</v>
      </c>
      <c r="B55" s="2">
        <v>2</v>
      </c>
      <c r="C55" s="13">
        <v>100000</v>
      </c>
      <c r="D55" s="13">
        <v>100026.96</v>
      </c>
      <c r="E55" s="13">
        <v>0</v>
      </c>
      <c r="F55" s="13">
        <v>94639.25</v>
      </c>
      <c r="G55" s="13">
        <v>5387.71</v>
      </c>
      <c r="H55" s="13">
        <f t="shared" si="0"/>
        <v>6.366462912410498E-12</v>
      </c>
    </row>
    <row r="56" spans="1:8" ht="12.75">
      <c r="A56" t="s">
        <v>306</v>
      </c>
      <c r="B56" s="2">
        <v>2</v>
      </c>
      <c r="C56" s="13">
        <v>160000</v>
      </c>
      <c r="D56" s="13">
        <v>80973.04</v>
      </c>
      <c r="E56" s="13">
        <v>0</v>
      </c>
      <c r="F56" s="13">
        <v>78114.79</v>
      </c>
      <c r="G56" s="13">
        <v>2858.25</v>
      </c>
      <c r="H56" s="13">
        <f t="shared" si="0"/>
        <v>0</v>
      </c>
    </row>
    <row r="57" spans="1:8" ht="12.75">
      <c r="A57" t="s">
        <v>307</v>
      </c>
      <c r="B57" s="2">
        <v>2</v>
      </c>
      <c r="C57" s="13">
        <v>210000</v>
      </c>
      <c r="D57" s="13">
        <v>101165</v>
      </c>
      <c r="E57" s="13">
        <v>0</v>
      </c>
      <c r="F57" s="13">
        <v>94735.91</v>
      </c>
      <c r="G57" s="13">
        <v>4837.72</v>
      </c>
      <c r="H57" s="80">
        <v>1591.37</v>
      </c>
    </row>
    <row r="58" spans="1:8" ht="12.75">
      <c r="A58" t="s">
        <v>308</v>
      </c>
      <c r="B58" s="2" t="s">
        <v>340</v>
      </c>
      <c r="C58" s="13">
        <v>2640100</v>
      </c>
      <c r="D58" s="13">
        <v>191753.16</v>
      </c>
      <c r="E58" s="13">
        <v>0</v>
      </c>
      <c r="F58" s="13">
        <v>0</v>
      </c>
      <c r="G58" s="13">
        <v>0</v>
      </c>
      <c r="H58" s="13">
        <f t="shared" si="0"/>
        <v>191753.16</v>
      </c>
    </row>
    <row r="59" spans="1:8" ht="12.75">
      <c r="A59" t="s">
        <v>309</v>
      </c>
      <c r="B59" s="2">
        <v>3</v>
      </c>
      <c r="C59" s="13">
        <v>270200</v>
      </c>
      <c r="D59" s="13">
        <v>186777.14</v>
      </c>
      <c r="E59" s="13">
        <v>0</v>
      </c>
      <c r="F59" s="13">
        <v>3083</v>
      </c>
      <c r="G59" s="13">
        <v>181534.14</v>
      </c>
      <c r="H59" s="13">
        <f t="shared" si="0"/>
        <v>2160</v>
      </c>
    </row>
    <row r="60" spans="1:8" ht="12.75">
      <c r="A60" t="s">
        <v>310</v>
      </c>
      <c r="B60" s="2">
        <v>2</v>
      </c>
      <c r="C60" s="13">
        <v>200000</v>
      </c>
      <c r="D60" s="13">
        <v>607595</v>
      </c>
      <c r="E60" s="13">
        <v>51000</v>
      </c>
      <c r="F60" s="13">
        <v>198009</v>
      </c>
      <c r="G60" s="13">
        <v>58586</v>
      </c>
      <c r="H60" s="13">
        <f t="shared" si="0"/>
        <v>300000</v>
      </c>
    </row>
    <row r="61" spans="1:8" ht="12.75">
      <c r="A61" t="s">
        <v>311</v>
      </c>
      <c r="B61" s="2">
        <v>9</v>
      </c>
      <c r="C61" s="13">
        <v>61884.49</v>
      </c>
      <c r="D61" s="13">
        <v>61884.49</v>
      </c>
      <c r="E61" s="13">
        <v>0</v>
      </c>
      <c r="F61" s="13">
        <v>0</v>
      </c>
      <c r="G61" s="13">
        <v>0</v>
      </c>
      <c r="H61" s="13">
        <f>SUM(D61-E61-F61-G61)</f>
        <v>61884.49</v>
      </c>
    </row>
    <row r="62" spans="1:8" ht="12.75">
      <c r="A62" t="s">
        <v>312</v>
      </c>
      <c r="B62" s="2">
        <v>2</v>
      </c>
      <c r="C62" s="13">
        <v>652430</v>
      </c>
      <c r="D62" s="13">
        <v>652430</v>
      </c>
      <c r="E62" s="13">
        <v>0</v>
      </c>
      <c r="F62" s="13">
        <v>0</v>
      </c>
      <c r="G62" s="13">
        <v>525781.92</v>
      </c>
      <c r="H62" s="13">
        <f>SUM(D62-E62-F62-G62)</f>
        <v>126648.07999999996</v>
      </c>
    </row>
    <row r="63" spans="1:8" ht="12.75">
      <c r="A63" t="s">
        <v>9</v>
      </c>
      <c r="D63" s="13" t="s">
        <v>9</v>
      </c>
      <c r="H63" s="13" t="s">
        <v>9</v>
      </c>
    </row>
    <row r="64" spans="1:8" ht="12.75">
      <c r="A64" t="s">
        <v>9</v>
      </c>
      <c r="C64" s="13">
        <f>SUM(C10:C62)</f>
        <v>58714105.56</v>
      </c>
      <c r="D64" s="13">
        <f>SUM(D9:D62)</f>
        <v>66772758.16</v>
      </c>
      <c r="E64" s="13">
        <f>SUM(E10:E62)</f>
        <v>177904.53999999998</v>
      </c>
      <c r="F64" s="13">
        <f>SUM(F9:F62)</f>
        <v>21307312.990000002</v>
      </c>
      <c r="G64" s="13">
        <f>SUM(G9:G62)</f>
        <v>40652607.46</v>
      </c>
      <c r="H64" s="13">
        <f>SUM(H9:H62)</f>
        <v>4634933.170000002</v>
      </c>
    </row>
    <row r="66" ht="12.75">
      <c r="A66" s="45" t="s">
        <v>156</v>
      </c>
    </row>
    <row r="67" spans="1:8" ht="12.75">
      <c r="A67" t="s">
        <v>138</v>
      </c>
      <c r="C67" s="29">
        <v>8399806.05</v>
      </c>
      <c r="D67" s="29">
        <v>7283569.69</v>
      </c>
      <c r="E67" s="29">
        <v>0</v>
      </c>
      <c r="F67" s="29">
        <v>13000</v>
      </c>
      <c r="G67" s="29">
        <v>150194.15</v>
      </c>
      <c r="H67" s="29">
        <f>SUM(D67-E67-F67-G67)</f>
        <v>7120375.54</v>
      </c>
    </row>
    <row r="69" spans="1:8" ht="13.5" thickBot="1">
      <c r="A69" s="45" t="s">
        <v>3</v>
      </c>
      <c r="B69" s="42"/>
      <c r="C69" s="55">
        <f aca="true" t="shared" si="1" ref="C69:H69">SUM(C64+C67)</f>
        <v>67113911.61</v>
      </c>
      <c r="D69" s="55">
        <f t="shared" si="1"/>
        <v>74056327.85</v>
      </c>
      <c r="E69" s="55">
        <f t="shared" si="1"/>
        <v>177904.53999999998</v>
      </c>
      <c r="F69" s="55">
        <f t="shared" si="1"/>
        <v>21320312.990000002</v>
      </c>
      <c r="G69" s="55">
        <f t="shared" si="1"/>
        <v>40802801.61</v>
      </c>
      <c r="H69" s="55">
        <f t="shared" si="1"/>
        <v>11755308.71</v>
      </c>
    </row>
    <row r="70" spans="1:8" ht="13.5" thickTop="1">
      <c r="A70" s="45"/>
      <c r="B70" s="42"/>
      <c r="C70" s="56"/>
      <c r="D70" s="56"/>
      <c r="E70" s="56"/>
      <c r="F70" s="56"/>
      <c r="G70" s="56"/>
      <c r="H70" s="56"/>
    </row>
    <row r="71" spans="1:8" ht="12.75">
      <c r="A71" s="45"/>
      <c r="B71" s="42"/>
      <c r="C71" s="56"/>
      <c r="D71" s="56"/>
      <c r="E71" s="56"/>
      <c r="F71" s="56"/>
      <c r="G71" s="56"/>
      <c r="H71" s="56"/>
    </row>
    <row r="72" spans="1:8" ht="12.75">
      <c r="A72" s="45"/>
      <c r="B72" s="42"/>
      <c r="C72" s="56"/>
      <c r="D72" s="56"/>
      <c r="E72" s="56"/>
      <c r="F72" s="56"/>
      <c r="G72" s="56"/>
      <c r="H72" s="56"/>
    </row>
    <row r="73" spans="1:7" ht="12.75">
      <c r="A73" s="95" t="s">
        <v>179</v>
      </c>
      <c r="B73" s="95"/>
      <c r="C73" s="95"/>
      <c r="D73" s="95"/>
      <c r="E73" s="95"/>
      <c r="F73" s="95"/>
      <c r="G73" s="95"/>
    </row>
    <row r="74" spans="1:7" ht="12.75">
      <c r="A74" s="95"/>
      <c r="B74" s="95"/>
      <c r="C74" s="95"/>
      <c r="D74" s="95"/>
      <c r="E74" s="95"/>
      <c r="F74" s="95"/>
      <c r="G74" s="95"/>
    </row>
  </sheetData>
  <sheetProtection sheet="1" objects="1" scenarios="1"/>
  <mergeCells count="7">
    <mergeCell ref="A74:G74"/>
    <mergeCell ref="A73:G73"/>
    <mergeCell ref="A1:H1"/>
    <mergeCell ref="A2:H2"/>
    <mergeCell ref="A3:H3"/>
    <mergeCell ref="A4:H4"/>
    <mergeCell ref="A5:H5"/>
  </mergeCells>
  <printOptions gridLines="1" horizontalCentered="1"/>
  <pageMargins left="0" right="0" top="0.75" bottom="0" header="0.25" footer="0"/>
  <pageSetup horizontalDpi="600" verticalDpi="600" orientation="portrait" scale="80" r:id="rId1"/>
  <headerFooter alignWithMargins="0">
    <oddHeader>&amp;C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1" sqref="A1:H1"/>
    </sheetView>
  </sheetViews>
  <sheetFormatPr defaultColWidth="9.140625" defaultRowHeight="12.75"/>
  <cols>
    <col min="1" max="1" width="5.00390625" style="0" bestFit="1" customWidth="1"/>
    <col min="2" max="2" width="29.8515625" style="0" bestFit="1" customWidth="1"/>
    <col min="3" max="3" width="2.00390625" style="0" bestFit="1" customWidth="1"/>
    <col min="4" max="4" width="13.28125" style="20" bestFit="1" customWidth="1"/>
    <col min="5" max="5" width="2.00390625" style="20" bestFit="1" customWidth="1"/>
    <col min="6" max="6" width="16.421875" style="20" bestFit="1" customWidth="1"/>
    <col min="7" max="7" width="2.00390625" style="20" bestFit="1" customWidth="1"/>
    <col min="8" max="8" width="14.7109375" style="0" customWidth="1"/>
    <col min="9" max="9" width="15.421875" style="0" customWidth="1"/>
  </cols>
  <sheetData>
    <row r="1" spans="1:8" ht="15.75">
      <c r="A1" s="85" t="s">
        <v>352</v>
      </c>
      <c r="B1" s="85"/>
      <c r="C1" s="85"/>
      <c r="D1" s="85"/>
      <c r="E1" s="85"/>
      <c r="F1" s="85"/>
      <c r="G1" s="85"/>
      <c r="H1" s="85"/>
    </row>
    <row r="2" spans="1:8" ht="15.75">
      <c r="A2" s="85" t="s">
        <v>361</v>
      </c>
      <c r="B2" s="85"/>
      <c r="C2" s="85"/>
      <c r="D2" s="85"/>
      <c r="E2" s="85"/>
      <c r="F2" s="85"/>
      <c r="G2" s="85"/>
      <c r="H2" s="85"/>
    </row>
    <row r="3" spans="1:8" ht="15.75">
      <c r="A3" s="85" t="s">
        <v>362</v>
      </c>
      <c r="B3" s="85"/>
      <c r="C3" s="85"/>
      <c r="D3" s="85"/>
      <c r="E3" s="85"/>
      <c r="F3" s="85"/>
      <c r="G3" s="85"/>
      <c r="H3" s="85"/>
    </row>
    <row r="4" spans="1:8" ht="15.75">
      <c r="A4" s="85" t="s">
        <v>370</v>
      </c>
      <c r="B4" s="85"/>
      <c r="C4" s="85"/>
      <c r="D4" s="85"/>
      <c r="E4" s="85"/>
      <c r="F4" s="85"/>
      <c r="G4" s="85"/>
      <c r="H4" s="85"/>
    </row>
    <row r="5" spans="1:8" ht="12.75">
      <c r="A5" s="91"/>
      <c r="B5" s="91"/>
      <c r="C5" s="91"/>
      <c r="D5" s="91"/>
      <c r="E5" s="91"/>
      <c r="F5" s="91"/>
      <c r="G5" s="91"/>
      <c r="H5" s="91"/>
    </row>
    <row r="6" spans="1:8" ht="12.75">
      <c r="A6" s="91"/>
      <c r="B6" s="91"/>
      <c r="C6" s="91"/>
      <c r="D6" s="91"/>
      <c r="E6" s="91"/>
      <c r="F6" s="91"/>
      <c r="G6" s="91"/>
      <c r="H6" s="91"/>
    </row>
    <row r="7" spans="2:8" ht="12.75">
      <c r="B7" s="45" t="s">
        <v>165</v>
      </c>
      <c r="D7" s="72" t="s">
        <v>166</v>
      </c>
      <c r="E7" s="72"/>
      <c r="F7" s="72" t="s">
        <v>167</v>
      </c>
      <c r="G7" s="72"/>
      <c r="H7" s="42" t="s">
        <v>168</v>
      </c>
    </row>
    <row r="8" spans="4:8" ht="12.75">
      <c r="D8" s="73" t="s">
        <v>342</v>
      </c>
      <c r="E8" s="73"/>
      <c r="F8" s="72" t="s">
        <v>343</v>
      </c>
      <c r="G8" s="72"/>
      <c r="H8" s="42" t="s">
        <v>169</v>
      </c>
    </row>
    <row r="9" spans="4:5" ht="12.75">
      <c r="D9" s="19"/>
      <c r="E9" s="19"/>
    </row>
    <row r="10" spans="1:8" ht="12.75">
      <c r="A10">
        <v>3172</v>
      </c>
      <c r="B10" t="s">
        <v>252</v>
      </c>
      <c r="C10" t="s">
        <v>9</v>
      </c>
      <c r="D10" s="20">
        <v>11328511.67</v>
      </c>
      <c r="E10" t="s">
        <v>9</v>
      </c>
      <c r="F10" s="20">
        <v>640070.29</v>
      </c>
      <c r="G10" t="s">
        <v>9</v>
      </c>
      <c r="H10" s="20">
        <f aca="true" t="shared" si="0" ref="H10:H16">SUM(D10:F10)</f>
        <v>11968581.96</v>
      </c>
    </row>
    <row r="11" spans="1:8" ht="12.75">
      <c r="A11">
        <v>3174</v>
      </c>
      <c r="B11" t="s">
        <v>278</v>
      </c>
      <c r="D11" s="20">
        <v>1347215.02</v>
      </c>
      <c r="E11"/>
      <c r="F11" s="20">
        <v>432465.89</v>
      </c>
      <c r="G11"/>
      <c r="H11" s="20">
        <f t="shared" si="0"/>
        <v>1779680.9100000001</v>
      </c>
    </row>
    <row r="12" spans="1:8" ht="12.75">
      <c r="A12">
        <v>3204</v>
      </c>
      <c r="B12" t="s">
        <v>254</v>
      </c>
      <c r="D12" s="20">
        <v>1380415.5</v>
      </c>
      <c r="F12" s="20">
        <v>14737857.32</v>
      </c>
      <c r="H12" s="20">
        <f t="shared" si="0"/>
        <v>16118272.82</v>
      </c>
    </row>
    <row r="13" spans="1:8" ht="12.75">
      <c r="A13">
        <v>3091</v>
      </c>
      <c r="B13" t="s">
        <v>192</v>
      </c>
      <c r="D13" s="19">
        <v>24395737.48</v>
      </c>
      <c r="E13" s="19"/>
      <c r="F13" s="20">
        <v>233599.2</v>
      </c>
      <c r="H13" s="20">
        <f t="shared" si="0"/>
        <v>24629336.68</v>
      </c>
    </row>
    <row r="14" spans="1:8" ht="12.75">
      <c r="A14">
        <v>3062</v>
      </c>
      <c r="B14" t="s">
        <v>253</v>
      </c>
      <c r="D14" s="19">
        <v>17900234.41</v>
      </c>
      <c r="E14" s="19"/>
      <c r="F14" s="20">
        <v>1728219.57</v>
      </c>
      <c r="H14" s="20">
        <f t="shared" si="0"/>
        <v>19628453.98</v>
      </c>
    </row>
    <row r="15" spans="1:8" ht="12.75">
      <c r="A15">
        <v>3602</v>
      </c>
      <c r="B15" t="s">
        <v>344</v>
      </c>
      <c r="C15" s="9" t="s">
        <v>9</v>
      </c>
      <c r="D15" s="34">
        <v>284060</v>
      </c>
      <c r="E15" s="34" t="s">
        <v>9</v>
      </c>
      <c r="F15" s="34">
        <v>22861932.12</v>
      </c>
      <c r="G15" s="34" t="s">
        <v>9</v>
      </c>
      <c r="H15" s="34">
        <f t="shared" si="0"/>
        <v>23145992.12</v>
      </c>
    </row>
    <row r="16" spans="1:8" ht="12.75">
      <c r="A16">
        <v>3884</v>
      </c>
      <c r="B16" t="s">
        <v>279</v>
      </c>
      <c r="D16" s="20">
        <v>1978455.46</v>
      </c>
      <c r="F16" s="20">
        <v>613759.25</v>
      </c>
      <c r="H16" s="20">
        <f t="shared" si="0"/>
        <v>2592214.71</v>
      </c>
    </row>
    <row r="17" spans="1:8" ht="12.75">
      <c r="A17" t="s">
        <v>9</v>
      </c>
      <c r="B17" t="s">
        <v>9</v>
      </c>
      <c r="C17" s="27"/>
      <c r="D17" s="28" t="s">
        <v>9</v>
      </c>
      <c r="E17" s="28"/>
      <c r="F17" s="28" t="s">
        <v>9</v>
      </c>
      <c r="G17" s="28"/>
      <c r="H17" s="28" t="s">
        <v>9</v>
      </c>
    </row>
    <row r="19" spans="3:9" ht="13.5" thickBot="1">
      <c r="C19" s="8" t="s">
        <v>255</v>
      </c>
      <c r="D19" s="21">
        <f>SUM(D10:D17)</f>
        <v>58614629.54</v>
      </c>
      <c r="E19" s="8" t="s">
        <v>255</v>
      </c>
      <c r="F19" s="21">
        <f>SUM(F10:F17)</f>
        <v>41247903.64</v>
      </c>
      <c r="G19" s="8" t="s">
        <v>255</v>
      </c>
      <c r="H19" s="21">
        <f>SUM(H10:H17)</f>
        <v>99862533.18</v>
      </c>
      <c r="I19" s="20" t="s">
        <v>9</v>
      </c>
    </row>
    <row r="20" ht="13.5" thickTop="1"/>
  </sheetData>
  <sheetProtection sheet="1" objects="1" scenarios="1"/>
  <mergeCells count="6">
    <mergeCell ref="A5:H5"/>
    <mergeCell ref="A6:H6"/>
    <mergeCell ref="A1:H1"/>
    <mergeCell ref="A2:H2"/>
    <mergeCell ref="A3:H3"/>
    <mergeCell ref="A4:H4"/>
  </mergeCells>
  <printOptions horizontalCentered="1"/>
  <pageMargins left="0" right="0" top="1.75" bottom="1" header="0.5" footer="0.5"/>
  <pageSetup horizontalDpi="600" verticalDpi="600" orientation="portrait" r:id="rId1"/>
  <headerFooter alignWithMargins="0">
    <oddHeader>&amp;C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workbookViewId="0" topLeftCell="A1">
      <selection activeCell="A1" sqref="A1:F1"/>
    </sheetView>
  </sheetViews>
  <sheetFormatPr defaultColWidth="9.140625" defaultRowHeight="12.75"/>
  <cols>
    <col min="1" max="1" width="37.140625" style="0" bestFit="1" customWidth="1"/>
    <col min="2" max="2" width="16.57421875" style="0" customWidth="1"/>
    <col min="3" max="3" width="17.57421875" style="0" bestFit="1" customWidth="1"/>
    <col min="4" max="4" width="17.00390625" style="0" customWidth="1"/>
    <col min="5" max="5" width="3.421875" style="0" hidden="1" customWidth="1"/>
    <col min="6" max="6" width="10.7109375" style="0" bestFit="1" customWidth="1"/>
  </cols>
  <sheetData>
    <row r="1" spans="1:6" ht="15.75">
      <c r="A1" s="85" t="s">
        <v>352</v>
      </c>
      <c r="B1" s="85"/>
      <c r="C1" s="85"/>
      <c r="D1" s="85"/>
      <c r="E1" s="85"/>
      <c r="F1" s="85"/>
    </row>
    <row r="2" spans="1:6" ht="15.75">
      <c r="A2" s="85" t="s">
        <v>363</v>
      </c>
      <c r="B2" s="85"/>
      <c r="C2" s="85"/>
      <c r="D2" s="85"/>
      <c r="E2" s="85"/>
      <c r="F2" s="85"/>
    </row>
    <row r="3" spans="1:6" ht="15.75">
      <c r="A3" s="85" t="s">
        <v>370</v>
      </c>
      <c r="B3" s="85"/>
      <c r="C3" s="85"/>
      <c r="D3" s="85"/>
      <c r="E3" s="85"/>
      <c r="F3" s="85"/>
    </row>
    <row r="4" spans="1:6" ht="15.75">
      <c r="A4" s="90"/>
      <c r="B4" s="90"/>
      <c r="C4" s="90"/>
      <c r="D4" s="90"/>
      <c r="E4" s="90"/>
      <c r="F4" s="90"/>
    </row>
    <row r="5" spans="1:6" ht="15.75">
      <c r="A5" s="88"/>
      <c r="B5" s="88"/>
      <c r="C5" s="88"/>
      <c r="D5" s="88"/>
      <c r="E5" s="88"/>
      <c r="F5" s="88"/>
    </row>
    <row r="6" spans="1:6" ht="12.75">
      <c r="A6" s="45" t="s">
        <v>68</v>
      </c>
      <c r="B6" s="43" t="s">
        <v>98</v>
      </c>
      <c r="C6" s="43" t="s">
        <v>16</v>
      </c>
      <c r="D6" s="43" t="s">
        <v>69</v>
      </c>
      <c r="E6" s="43"/>
      <c r="F6" s="61" t="s">
        <v>70</v>
      </c>
    </row>
    <row r="7" spans="1:6" ht="12.75">
      <c r="A7" s="45"/>
      <c r="B7" s="43" t="s">
        <v>112</v>
      </c>
      <c r="C7" s="43" t="s">
        <v>20</v>
      </c>
      <c r="D7" s="43"/>
      <c r="E7" s="43"/>
      <c r="F7" s="61"/>
    </row>
    <row r="8" spans="2:6" ht="12.75">
      <c r="B8" s="1"/>
      <c r="C8" s="1"/>
      <c r="D8" s="1"/>
      <c r="E8" s="1"/>
      <c r="F8" s="7"/>
    </row>
    <row r="9" spans="1:6" ht="12.75">
      <c r="A9" s="45" t="s">
        <v>203</v>
      </c>
      <c r="B9" s="1"/>
      <c r="C9" s="1"/>
      <c r="D9" s="1"/>
      <c r="E9" s="1"/>
      <c r="F9" s="7"/>
    </row>
    <row r="10" spans="1:6" ht="12.75">
      <c r="A10" t="s">
        <v>202</v>
      </c>
      <c r="B10" s="1">
        <v>3033488</v>
      </c>
      <c r="C10" s="1">
        <v>3033488</v>
      </c>
      <c r="D10" s="1">
        <v>2815661.5</v>
      </c>
      <c r="E10" s="1"/>
      <c r="F10" s="22">
        <f>SUM(D10/C10)</f>
        <v>0.9281927273158819</v>
      </c>
    </row>
    <row r="11" spans="1:6" ht="12.75">
      <c r="A11" t="s">
        <v>134</v>
      </c>
      <c r="B11" s="1">
        <v>518772</v>
      </c>
      <c r="C11" s="1">
        <v>518772</v>
      </c>
      <c r="D11" s="1">
        <v>460967.21</v>
      </c>
      <c r="E11" s="1"/>
      <c r="F11" s="22">
        <f>SUM(D11/C11)</f>
        <v>0.8885738050627251</v>
      </c>
    </row>
    <row r="12" spans="1:6" ht="12.75">
      <c r="A12" t="s">
        <v>218</v>
      </c>
      <c r="B12" s="1">
        <v>635622</v>
      </c>
      <c r="C12" s="1">
        <v>635622</v>
      </c>
      <c r="D12" s="1">
        <v>0</v>
      </c>
      <c r="E12" s="1"/>
      <c r="F12" s="22">
        <f>SUM(D12/C12)</f>
        <v>0</v>
      </c>
    </row>
    <row r="13" spans="1:6" ht="12.75">
      <c r="A13" t="s">
        <v>219</v>
      </c>
      <c r="B13" s="10">
        <v>55348</v>
      </c>
      <c r="C13" s="10">
        <v>55348</v>
      </c>
      <c r="D13" s="10">
        <v>40099.39</v>
      </c>
      <c r="E13" s="10"/>
      <c r="F13" s="25">
        <f>SUM(D13/C13)</f>
        <v>0.7244957360699573</v>
      </c>
    </row>
    <row r="14" spans="1:7" ht="12.75">
      <c r="A14" s="45" t="s">
        <v>24</v>
      </c>
      <c r="B14" s="46">
        <f>SUM(B10:B13)</f>
        <v>4243230</v>
      </c>
      <c r="C14" s="46">
        <f>SUM(C10:C13)</f>
        <v>4243230</v>
      </c>
      <c r="D14" s="46">
        <f>SUM(D10:D13)</f>
        <v>3316728.1</v>
      </c>
      <c r="E14" s="46"/>
      <c r="F14" s="62">
        <f>SUM(D14/C14)</f>
        <v>0.7816517370022366</v>
      </c>
      <c r="G14" t="s">
        <v>9</v>
      </c>
    </row>
    <row r="15" spans="2:6" ht="12.75">
      <c r="B15" s="1"/>
      <c r="C15" s="1"/>
      <c r="D15" s="1"/>
      <c r="E15" s="1"/>
      <c r="F15" s="7"/>
    </row>
    <row r="16" spans="1:6" ht="12.75">
      <c r="A16" s="45" t="s">
        <v>204</v>
      </c>
      <c r="B16" s="1"/>
      <c r="C16" s="1"/>
      <c r="D16" s="1"/>
      <c r="E16" s="1"/>
      <c r="F16" s="22"/>
    </row>
    <row r="17" spans="1:6" ht="12.75">
      <c r="A17" t="s">
        <v>170</v>
      </c>
      <c r="B17" s="1">
        <v>40215</v>
      </c>
      <c r="C17" s="1">
        <v>40215</v>
      </c>
      <c r="D17" s="1">
        <v>42434</v>
      </c>
      <c r="E17" s="1"/>
      <c r="F17" s="22">
        <f>SUM(D17/C17)</f>
        <v>1.0551784160139253</v>
      </c>
    </row>
    <row r="18" spans="1:6" ht="12.75">
      <c r="A18" t="s">
        <v>171</v>
      </c>
      <c r="B18" s="10">
        <v>53848</v>
      </c>
      <c r="C18" s="10">
        <v>53848</v>
      </c>
      <c r="D18" s="10">
        <v>63132</v>
      </c>
      <c r="E18" s="10"/>
      <c r="F18" s="25">
        <f>SUM(D18/C18)</f>
        <v>1.172411231614916</v>
      </c>
    </row>
    <row r="19" spans="1:7" ht="12.75">
      <c r="A19" s="45" t="s">
        <v>29</v>
      </c>
      <c r="B19" s="46">
        <f>SUM(B15:B18)</f>
        <v>94063</v>
      </c>
      <c r="C19" s="46">
        <f>SUM(C15:C18)</f>
        <v>94063</v>
      </c>
      <c r="D19" s="46">
        <f>SUM(D15:D18)</f>
        <v>105566</v>
      </c>
      <c r="E19" s="46"/>
      <c r="F19" s="62">
        <f>SUM(D19/C19)</f>
        <v>1.1222903798518014</v>
      </c>
      <c r="G19" t="s">
        <v>9</v>
      </c>
    </row>
    <row r="20" spans="2:6" ht="12.75">
      <c r="B20" s="1"/>
      <c r="C20" s="1"/>
      <c r="D20" s="1"/>
      <c r="E20" s="1"/>
      <c r="F20" s="22"/>
    </row>
    <row r="21" spans="1:6" ht="12.75">
      <c r="A21" s="45" t="s">
        <v>73</v>
      </c>
      <c r="B21" s="1"/>
      <c r="C21" s="1"/>
      <c r="D21" s="1"/>
      <c r="E21" s="1"/>
      <c r="F21" s="22"/>
    </row>
    <row r="22" spans="1:6" ht="12.75">
      <c r="A22" t="s">
        <v>152</v>
      </c>
      <c r="B22" s="1">
        <v>41635</v>
      </c>
      <c r="C22" s="1">
        <v>121635</v>
      </c>
      <c r="D22" s="1">
        <v>113578.55</v>
      </c>
      <c r="E22" s="1"/>
      <c r="F22" s="22">
        <f aca="true" t="shared" si="0" ref="F22:F27">SUM(D22/C22)</f>
        <v>0.9337653635877832</v>
      </c>
    </row>
    <row r="23" spans="1:6" ht="12.75">
      <c r="A23" t="s">
        <v>113</v>
      </c>
      <c r="B23" s="1">
        <v>4002824</v>
      </c>
      <c r="C23" s="1">
        <v>3402824</v>
      </c>
      <c r="D23" s="1">
        <v>3531541.5</v>
      </c>
      <c r="E23" s="1"/>
      <c r="F23" s="22">
        <f t="shared" si="0"/>
        <v>1.0378266698483378</v>
      </c>
    </row>
    <row r="24" spans="1:6" ht="12.75">
      <c r="A24" t="s">
        <v>114</v>
      </c>
      <c r="B24" s="1">
        <v>195261</v>
      </c>
      <c r="C24" s="1">
        <v>795261</v>
      </c>
      <c r="D24" s="1">
        <v>788662.58</v>
      </c>
      <c r="E24" s="1"/>
      <c r="F24" s="22">
        <f t="shared" si="0"/>
        <v>0.9917028246072672</v>
      </c>
    </row>
    <row r="25" spans="1:6" ht="12.75">
      <c r="A25" t="s">
        <v>115</v>
      </c>
      <c r="B25" s="1">
        <v>206242</v>
      </c>
      <c r="C25" s="1">
        <v>206242</v>
      </c>
      <c r="D25" s="1">
        <v>195080.34</v>
      </c>
      <c r="E25" s="1"/>
      <c r="F25" s="22">
        <f t="shared" si="0"/>
        <v>0.9458807614355951</v>
      </c>
    </row>
    <row r="26" spans="1:6" ht="12.75">
      <c r="A26" t="s">
        <v>116</v>
      </c>
      <c r="B26" s="1">
        <v>194873.99</v>
      </c>
      <c r="C26" s="1">
        <v>194873.99</v>
      </c>
      <c r="D26" s="1">
        <v>229786.28</v>
      </c>
      <c r="E26" s="1"/>
      <c r="F26" s="22">
        <f t="shared" si="0"/>
        <v>1.179153154302429</v>
      </c>
    </row>
    <row r="27" spans="1:6" ht="12.75">
      <c r="A27" t="s">
        <v>117</v>
      </c>
      <c r="B27" s="1">
        <v>24776.01</v>
      </c>
      <c r="C27" s="1">
        <v>24776.01</v>
      </c>
      <c r="D27" s="1">
        <v>25322.7</v>
      </c>
      <c r="E27" s="1"/>
      <c r="F27" s="22">
        <f t="shared" si="0"/>
        <v>1.0220652962280852</v>
      </c>
    </row>
    <row r="28" spans="1:6" ht="12.75">
      <c r="A28" t="s">
        <v>256</v>
      </c>
      <c r="B28" s="1">
        <v>0</v>
      </c>
      <c r="C28" s="1">
        <v>0</v>
      </c>
      <c r="D28" s="1">
        <v>1048.49</v>
      </c>
      <c r="E28" s="1"/>
      <c r="F28" s="22">
        <v>0</v>
      </c>
    </row>
    <row r="29" spans="1:6" ht="12.75">
      <c r="A29" t="s">
        <v>265</v>
      </c>
      <c r="B29" s="10">
        <v>0</v>
      </c>
      <c r="C29" s="10">
        <v>0</v>
      </c>
      <c r="D29" s="10">
        <v>0</v>
      </c>
      <c r="E29" s="10"/>
      <c r="F29" s="25">
        <v>0</v>
      </c>
    </row>
    <row r="30" spans="1:6" ht="12.75">
      <c r="A30" s="45" t="s">
        <v>33</v>
      </c>
      <c r="B30" s="46">
        <f>SUM(B22:B29)</f>
        <v>4665612</v>
      </c>
      <c r="C30" s="46">
        <f>SUM(C22:C29)</f>
        <v>4745612</v>
      </c>
      <c r="D30" s="46">
        <f>SUM(D22:D29)</f>
        <v>4885020.44</v>
      </c>
      <c r="E30" s="46"/>
      <c r="F30" s="62">
        <f>SUM(D30/C30)</f>
        <v>1.0293762827639512</v>
      </c>
    </row>
    <row r="31" spans="2:6" ht="12.75">
      <c r="B31" s="1"/>
      <c r="C31" s="1"/>
      <c r="D31" s="1"/>
      <c r="E31" s="1"/>
      <c r="F31" s="22"/>
    </row>
    <row r="32" spans="2:6" ht="12.75">
      <c r="B32" s="1"/>
      <c r="C32" s="1"/>
      <c r="D32" s="1"/>
      <c r="E32" s="1"/>
      <c r="F32" s="22"/>
    </row>
    <row r="33" spans="1:6" ht="12.75">
      <c r="A33" t="s">
        <v>75</v>
      </c>
      <c r="B33" s="1">
        <f>SUM(B14+B19+B30)</f>
        <v>9002905</v>
      </c>
      <c r="C33" s="1">
        <f>SUM(C14+C19+C30)</f>
        <v>9082905</v>
      </c>
      <c r="D33" s="1">
        <f>SUM(D14+D19+D30)</f>
        <v>8307314.540000001</v>
      </c>
      <c r="E33" s="14"/>
      <c r="F33" s="22">
        <f>SUM(D33/C33)</f>
        <v>0.9146098676579796</v>
      </c>
    </row>
    <row r="34" spans="1:6" ht="12.75">
      <c r="A34" t="s">
        <v>289</v>
      </c>
      <c r="B34" s="10">
        <v>4205015.92</v>
      </c>
      <c r="C34" s="10">
        <v>4205015.92</v>
      </c>
      <c r="D34" s="10">
        <v>4205015.92</v>
      </c>
      <c r="E34" s="10"/>
      <c r="F34" s="25"/>
    </row>
    <row r="35" spans="1:6" ht="13.5" thickBot="1">
      <c r="A35" s="45" t="s">
        <v>3</v>
      </c>
      <c r="B35" s="47">
        <f>SUM(B33:B34)</f>
        <v>13207920.92</v>
      </c>
      <c r="C35" s="47">
        <f>SUM(C33:C34)</f>
        <v>13287920.92</v>
      </c>
      <c r="D35" s="47">
        <f>SUM(D33:D34)</f>
        <v>12512330.46</v>
      </c>
      <c r="E35" s="47"/>
      <c r="F35" s="63">
        <f>SUM(D35/C35)</f>
        <v>0.9416319178395592</v>
      </c>
    </row>
    <row r="36" spans="2:6" ht="13.5" thickTop="1">
      <c r="B36" s="1"/>
      <c r="C36" s="1"/>
      <c r="D36" s="1"/>
      <c r="E36" s="1"/>
      <c r="F36" s="7"/>
    </row>
    <row r="37" spans="3:6" ht="12.75">
      <c r="C37" s="1"/>
      <c r="D37" s="1"/>
      <c r="E37" s="1"/>
      <c r="F37" s="7"/>
    </row>
    <row r="38" spans="3:6" ht="12.75">
      <c r="C38" s="1"/>
      <c r="D38" s="1"/>
      <c r="E38" s="1"/>
      <c r="F38" s="7"/>
    </row>
    <row r="39" spans="1:6" ht="12.75">
      <c r="A39" s="45" t="s">
        <v>76</v>
      </c>
      <c r="B39" s="45"/>
      <c r="C39" s="46" t="s">
        <v>77</v>
      </c>
      <c r="D39" s="46" t="s">
        <v>76</v>
      </c>
      <c r="E39" s="46"/>
      <c r="F39" s="61" t="s">
        <v>78</v>
      </c>
    </row>
    <row r="40" spans="3:6" ht="12.75">
      <c r="C40" s="1"/>
      <c r="D40" s="1"/>
      <c r="E40" s="1"/>
      <c r="F40" s="7"/>
    </row>
    <row r="41" spans="1:6" ht="12.75">
      <c r="A41" s="45" t="s">
        <v>118</v>
      </c>
      <c r="C41" s="1"/>
      <c r="D41" s="1"/>
      <c r="E41" s="1"/>
      <c r="F41" s="7"/>
    </row>
    <row r="42" spans="3:6" ht="12.75">
      <c r="C42" s="1"/>
      <c r="D42" s="1"/>
      <c r="E42" s="1"/>
      <c r="F42" s="7"/>
    </row>
    <row r="43" spans="1:6" ht="12.75">
      <c r="A43" t="s">
        <v>119</v>
      </c>
      <c r="C43" s="1">
        <v>3181523.58</v>
      </c>
      <c r="D43" s="1">
        <v>3187756.1</v>
      </c>
      <c r="E43" s="1"/>
      <c r="F43" s="7">
        <f aca="true" t="shared" si="1" ref="F43:F49">SUM(D43/C43)</f>
        <v>1.001958973379666</v>
      </c>
    </row>
    <row r="44" spans="1:6" ht="12.75">
      <c r="A44" t="s">
        <v>120</v>
      </c>
      <c r="C44" s="1">
        <v>1107059.3</v>
      </c>
      <c r="D44" s="1">
        <v>1051140.72</v>
      </c>
      <c r="E44" s="1"/>
      <c r="F44" s="7">
        <f t="shared" si="1"/>
        <v>0.9494890833761118</v>
      </c>
    </row>
    <row r="45" spans="1:6" ht="12.75">
      <c r="A45" t="s">
        <v>121</v>
      </c>
      <c r="C45" s="1">
        <v>224388</v>
      </c>
      <c r="D45" s="1">
        <v>144712.62</v>
      </c>
      <c r="E45" s="1"/>
      <c r="F45" s="7">
        <f t="shared" si="1"/>
        <v>0.6449213861703834</v>
      </c>
    </row>
    <row r="46" spans="1:6" ht="12.75">
      <c r="A46" t="s">
        <v>122</v>
      </c>
      <c r="C46" s="1">
        <v>7100</v>
      </c>
      <c r="D46" s="1">
        <v>87251.99</v>
      </c>
      <c r="E46" s="1"/>
      <c r="F46" s="7">
        <f t="shared" si="1"/>
        <v>12.28901267605634</v>
      </c>
    </row>
    <row r="47" spans="1:6" ht="12.75">
      <c r="A47" t="s">
        <v>123</v>
      </c>
      <c r="C47" s="1">
        <v>5605806.49</v>
      </c>
      <c r="D47" s="1">
        <v>3810877.09</v>
      </c>
      <c r="E47" s="1"/>
      <c r="F47" s="7">
        <f t="shared" si="1"/>
        <v>0.6798088904420958</v>
      </c>
    </row>
    <row r="48" spans="1:6" ht="12.75">
      <c r="A48" t="s">
        <v>124</v>
      </c>
      <c r="C48" s="1">
        <v>1340879.79</v>
      </c>
      <c r="D48" s="1">
        <v>833237.32</v>
      </c>
      <c r="E48" s="1"/>
      <c r="F48" s="7">
        <f t="shared" si="1"/>
        <v>0.6214109021659577</v>
      </c>
    </row>
    <row r="49" spans="1:6" ht="12.75">
      <c r="A49" t="s">
        <v>125</v>
      </c>
      <c r="C49" s="10">
        <v>198315</v>
      </c>
      <c r="D49" s="10">
        <v>145944.59</v>
      </c>
      <c r="E49" s="10"/>
      <c r="F49" s="11">
        <f t="shared" si="1"/>
        <v>0.7359231021354915</v>
      </c>
    </row>
    <row r="50" spans="3:6" ht="12.75">
      <c r="C50" s="1"/>
      <c r="D50" s="1"/>
      <c r="E50" s="1"/>
      <c r="F50" s="7"/>
    </row>
    <row r="51" spans="1:6" ht="12.75">
      <c r="A51" s="45" t="s">
        <v>84</v>
      </c>
      <c r="B51" s="45"/>
      <c r="C51" s="46">
        <f>SUM(C43:C49)</f>
        <v>11665072.16</v>
      </c>
      <c r="D51" s="46">
        <f>SUM(D40:D49)</f>
        <v>9260920.43</v>
      </c>
      <c r="E51" s="65"/>
      <c r="F51" s="61">
        <f>SUM(D51/C51)</f>
        <v>0.7939016838452202</v>
      </c>
    </row>
    <row r="52" spans="3:6" ht="12.75">
      <c r="C52" s="1"/>
      <c r="D52" s="1"/>
      <c r="E52" s="1"/>
      <c r="F52" s="7"/>
    </row>
    <row r="53" spans="1:6" ht="12.75">
      <c r="A53" t="s">
        <v>126</v>
      </c>
      <c r="C53" s="17">
        <v>89170.23</v>
      </c>
      <c r="D53" s="17">
        <v>89170.23</v>
      </c>
      <c r="E53" s="1"/>
      <c r="F53" s="7"/>
    </row>
    <row r="54" spans="1:6" ht="12.75">
      <c r="A54" t="s">
        <v>85</v>
      </c>
      <c r="C54" s="12">
        <v>1533678.53</v>
      </c>
      <c r="D54" s="24">
        <v>3162239.8</v>
      </c>
      <c r="E54" s="12"/>
      <c r="F54" s="15" t="s">
        <v>9</v>
      </c>
    </row>
    <row r="55" spans="3:6" ht="12.75">
      <c r="C55" s="10"/>
      <c r="D55" s="10"/>
      <c r="E55" s="10"/>
      <c r="F55" s="11"/>
    </row>
    <row r="56" spans="1:6" ht="13.5" thickBot="1">
      <c r="A56" s="45" t="s">
        <v>3</v>
      </c>
      <c r="B56" s="45"/>
      <c r="C56" s="47">
        <f>SUM(C51:C55)</f>
        <v>13287920.92</v>
      </c>
      <c r="D56" s="47">
        <f>SUM(D51:D55)</f>
        <v>12512330.46</v>
      </c>
      <c r="E56" s="47"/>
      <c r="F56" s="63">
        <f>SUM(D56/C56)</f>
        <v>0.9416319178395592</v>
      </c>
    </row>
    <row r="57" ht="13.5" thickTop="1"/>
    <row r="58" ht="12.75">
      <c r="C58" s="1"/>
    </row>
  </sheetData>
  <sheetProtection sheet="1" objects="1" scenarios="1"/>
  <mergeCells count="5">
    <mergeCell ref="A5:F5"/>
    <mergeCell ref="A1:F1"/>
    <mergeCell ref="A2:F2"/>
    <mergeCell ref="A3:F3"/>
    <mergeCell ref="A4:F4"/>
  </mergeCells>
  <printOptions gridLines="1"/>
  <pageMargins left="0.75" right="0.25" top="1" bottom="0.5" header="0.5" footer="0.5"/>
  <pageSetup fitToHeight="1" fitToWidth="1" horizontalDpi="600" verticalDpi="600" orientation="portrait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85"/>
  <sheetViews>
    <sheetView workbookViewId="0" topLeftCell="A1">
      <selection activeCell="A1" sqref="A1:I1"/>
    </sheetView>
  </sheetViews>
  <sheetFormatPr defaultColWidth="9.140625" defaultRowHeight="12.75"/>
  <cols>
    <col min="1" max="1" width="6.421875" style="18" bestFit="1" customWidth="1"/>
    <col min="2" max="2" width="30.00390625" style="0" customWidth="1"/>
    <col min="3" max="3" width="13.7109375" style="1" customWidth="1"/>
    <col min="4" max="4" width="13.8515625" style="17" customWidth="1"/>
    <col min="5" max="5" width="13.421875" style="1" bestFit="1" customWidth="1"/>
    <col min="6" max="6" width="11.8515625" style="1" bestFit="1" customWidth="1"/>
    <col min="7" max="7" width="16.8515625" style="1" bestFit="1" customWidth="1"/>
    <col min="8" max="8" width="15.140625" style="1" bestFit="1" customWidth="1"/>
    <col min="9" max="9" width="13.421875" style="0" bestFit="1" customWidth="1"/>
  </cols>
  <sheetData>
    <row r="1" spans="1:9" ht="15.75">
      <c r="A1" s="98" t="s">
        <v>352</v>
      </c>
      <c r="B1" s="85"/>
      <c r="C1" s="85"/>
      <c r="D1" s="85"/>
      <c r="E1" s="85"/>
      <c r="F1" s="85"/>
      <c r="G1" s="85"/>
      <c r="H1" s="85"/>
      <c r="I1" s="85"/>
    </row>
    <row r="2" spans="1:9" ht="15.75">
      <c r="A2" s="98" t="s">
        <v>364</v>
      </c>
      <c r="B2" s="85"/>
      <c r="C2" s="85"/>
      <c r="D2" s="85"/>
      <c r="E2" s="85"/>
      <c r="F2" s="85"/>
      <c r="G2" s="85"/>
      <c r="H2" s="85"/>
      <c r="I2" s="85"/>
    </row>
    <row r="3" spans="1:9" ht="15.75">
      <c r="A3" s="98" t="s">
        <v>365</v>
      </c>
      <c r="B3" s="85"/>
      <c r="C3" s="85"/>
      <c r="D3" s="85"/>
      <c r="E3" s="85"/>
      <c r="F3" s="85"/>
      <c r="G3" s="85"/>
      <c r="H3" s="85"/>
      <c r="I3" s="85"/>
    </row>
    <row r="4" spans="1:9" ht="15.75">
      <c r="A4" s="98" t="s">
        <v>370</v>
      </c>
      <c r="B4" s="85"/>
      <c r="C4" s="85"/>
      <c r="D4" s="85"/>
      <c r="E4" s="85"/>
      <c r="F4" s="85"/>
      <c r="G4" s="85"/>
      <c r="H4" s="85"/>
      <c r="I4" s="85"/>
    </row>
    <row r="5" spans="1:9" ht="15.75">
      <c r="A5" s="96"/>
      <c r="B5" s="90"/>
      <c r="C5" s="90"/>
      <c r="D5" s="90"/>
      <c r="E5" s="90"/>
      <c r="F5" s="90"/>
      <c r="G5" s="90"/>
      <c r="H5" s="90"/>
      <c r="I5" s="90"/>
    </row>
    <row r="6" spans="1:9" ht="15.75">
      <c r="A6" s="97"/>
      <c r="B6" s="88"/>
      <c r="C6" s="88"/>
      <c r="D6" s="88"/>
      <c r="E6" s="88"/>
      <c r="F6" s="88"/>
      <c r="G6" s="88"/>
      <c r="H6" s="88"/>
      <c r="I6" s="88"/>
    </row>
    <row r="7" spans="1:9" s="2" customFormat="1" ht="12.75">
      <c r="A7" s="41"/>
      <c r="B7" s="42"/>
      <c r="C7" s="43" t="s">
        <v>106</v>
      </c>
      <c r="D7" s="44" t="s">
        <v>107</v>
      </c>
      <c r="E7" s="43" t="s">
        <v>16</v>
      </c>
      <c r="F7" s="43" t="s">
        <v>137</v>
      </c>
      <c r="G7" s="43" t="s">
        <v>99</v>
      </c>
      <c r="H7" s="43" t="s">
        <v>76</v>
      </c>
      <c r="I7" s="42" t="s">
        <v>142</v>
      </c>
    </row>
    <row r="8" spans="1:9" s="2" customFormat="1" ht="12.75">
      <c r="A8" s="41"/>
      <c r="B8" s="42"/>
      <c r="C8" s="43" t="s">
        <v>108</v>
      </c>
      <c r="D8" s="44" t="s">
        <v>20</v>
      </c>
      <c r="E8" s="43" t="s">
        <v>20</v>
      </c>
      <c r="F8" s="43"/>
      <c r="G8" s="43"/>
      <c r="H8" s="43" t="s">
        <v>109</v>
      </c>
      <c r="I8" s="42" t="s">
        <v>103</v>
      </c>
    </row>
    <row r="9" spans="1:9" s="2" customFormat="1" ht="12.75">
      <c r="A9" s="41" t="s">
        <v>140</v>
      </c>
      <c r="B9" s="42"/>
      <c r="C9" s="43"/>
      <c r="D9" s="44" t="s">
        <v>291</v>
      </c>
      <c r="E9" s="43"/>
      <c r="F9" s="43"/>
      <c r="G9" s="43"/>
      <c r="H9" s="43"/>
      <c r="I9" s="42"/>
    </row>
    <row r="10" spans="1:9" ht="13.5" customHeight="1">
      <c r="A10" s="41" t="s">
        <v>141</v>
      </c>
      <c r="B10" s="45" t="s">
        <v>110</v>
      </c>
      <c r="C10" s="46"/>
      <c r="D10" s="36"/>
      <c r="E10" s="46"/>
      <c r="F10" s="46"/>
      <c r="G10" s="46"/>
      <c r="H10" s="46"/>
      <c r="I10" s="45"/>
    </row>
    <row r="11" spans="1:9" ht="12.75">
      <c r="A11" s="18" t="s">
        <v>9</v>
      </c>
      <c r="B11" t="s">
        <v>9</v>
      </c>
      <c r="I11" s="13"/>
    </row>
    <row r="12" spans="1:9" ht="12.75">
      <c r="A12" s="18">
        <v>4015</v>
      </c>
      <c r="B12" t="s">
        <v>271</v>
      </c>
      <c r="C12" s="1">
        <v>3137754.86</v>
      </c>
      <c r="D12" s="37">
        <v>465543.67</v>
      </c>
      <c r="E12" s="1">
        <v>61227.98</v>
      </c>
      <c r="F12" s="1">
        <v>0</v>
      </c>
      <c r="G12" s="1">
        <v>0</v>
      </c>
      <c r="H12" s="1">
        <v>61227.98</v>
      </c>
      <c r="I12" s="13">
        <f aca="true" t="shared" si="0" ref="I12:I24">SUM(E12-F12-G12-H12)</f>
        <v>0</v>
      </c>
    </row>
    <row r="13" spans="1:9" ht="12.75">
      <c r="A13" s="18">
        <v>4025</v>
      </c>
      <c r="B13" t="s">
        <v>272</v>
      </c>
      <c r="C13" s="1">
        <v>1353149.38</v>
      </c>
      <c r="D13" s="37">
        <v>357435.67</v>
      </c>
      <c r="E13" s="1">
        <v>26063.7</v>
      </c>
      <c r="F13" s="1">
        <v>0</v>
      </c>
      <c r="G13" s="1">
        <v>0</v>
      </c>
      <c r="H13" s="1">
        <v>26063.7</v>
      </c>
      <c r="I13" s="13">
        <f t="shared" si="0"/>
        <v>0</v>
      </c>
    </row>
    <row r="14" spans="1:9" ht="12.75">
      <c r="A14" s="18">
        <v>4035</v>
      </c>
      <c r="B14" t="s">
        <v>263</v>
      </c>
      <c r="C14" s="1">
        <v>31325.65</v>
      </c>
      <c r="D14" s="37">
        <v>10572.1</v>
      </c>
      <c r="E14" s="1">
        <v>6983.77</v>
      </c>
      <c r="F14" s="1">
        <v>0</v>
      </c>
      <c r="G14" s="1">
        <v>0</v>
      </c>
      <c r="H14" s="1">
        <v>6983.77</v>
      </c>
      <c r="I14" s="13">
        <f t="shared" si="0"/>
        <v>0</v>
      </c>
    </row>
    <row r="15" spans="1:9" ht="12.75">
      <c r="A15" s="18">
        <v>4045</v>
      </c>
      <c r="B15" t="s">
        <v>273</v>
      </c>
      <c r="C15" s="1">
        <v>225065</v>
      </c>
      <c r="D15" s="37">
        <v>20461.3</v>
      </c>
      <c r="E15" s="1">
        <v>12309.82</v>
      </c>
      <c r="F15" s="1">
        <v>0</v>
      </c>
      <c r="G15" s="1">
        <v>0</v>
      </c>
      <c r="H15" s="1">
        <v>12309.82</v>
      </c>
      <c r="I15" s="13">
        <f t="shared" si="0"/>
        <v>0</v>
      </c>
    </row>
    <row r="16" spans="1:9" ht="12.75">
      <c r="A16" s="18">
        <v>4055</v>
      </c>
      <c r="B16" t="s">
        <v>274</v>
      </c>
      <c r="C16" s="1">
        <v>161879.81</v>
      </c>
      <c r="D16" s="37">
        <v>19030.05</v>
      </c>
      <c r="E16" s="1">
        <v>9974.09</v>
      </c>
      <c r="F16" s="1">
        <v>0</v>
      </c>
      <c r="G16" s="1">
        <v>0</v>
      </c>
      <c r="H16" s="1">
        <v>9974.09</v>
      </c>
      <c r="I16" s="13">
        <f t="shared" si="0"/>
        <v>0</v>
      </c>
    </row>
    <row r="17" spans="1:9" s="30" customFormat="1" ht="12.75">
      <c r="A17" s="30">
        <v>4095</v>
      </c>
      <c r="B17" s="30" t="s">
        <v>327</v>
      </c>
      <c r="C17" s="31">
        <v>1.78</v>
      </c>
      <c r="D17" s="38">
        <v>1.78</v>
      </c>
      <c r="E17" s="31">
        <v>1.78</v>
      </c>
      <c r="F17" s="31">
        <v>0</v>
      </c>
      <c r="G17" s="31">
        <v>0</v>
      </c>
      <c r="H17" s="31">
        <v>0</v>
      </c>
      <c r="I17" s="32">
        <f t="shared" si="0"/>
        <v>1.78</v>
      </c>
    </row>
    <row r="18" spans="1:9" ht="12.75">
      <c r="A18" s="18">
        <v>4105</v>
      </c>
      <c r="B18" t="s">
        <v>275</v>
      </c>
      <c r="C18" s="1">
        <v>7559236.58</v>
      </c>
      <c r="D18" s="37">
        <v>626802.71</v>
      </c>
      <c r="E18" s="1">
        <v>236.68</v>
      </c>
      <c r="F18" s="1">
        <v>0</v>
      </c>
      <c r="G18" s="1">
        <v>0</v>
      </c>
      <c r="H18" s="1">
        <v>236.68</v>
      </c>
      <c r="I18" s="13">
        <f t="shared" si="0"/>
        <v>0</v>
      </c>
    </row>
    <row r="19" spans="1:9" ht="12.75">
      <c r="A19" s="18">
        <v>4115</v>
      </c>
      <c r="B19" t="s">
        <v>271</v>
      </c>
      <c r="C19" s="1">
        <v>97031</v>
      </c>
      <c r="D19" s="37">
        <v>3390.82</v>
      </c>
      <c r="E19" s="1">
        <v>2773.3</v>
      </c>
      <c r="F19" s="1">
        <v>0</v>
      </c>
      <c r="G19" s="1">
        <v>0</v>
      </c>
      <c r="H19" s="1">
        <v>2773.3</v>
      </c>
      <c r="I19" s="13">
        <f t="shared" si="0"/>
        <v>0</v>
      </c>
    </row>
    <row r="20" spans="1:9" ht="12.75">
      <c r="A20" s="18">
        <v>4145</v>
      </c>
      <c r="B20" t="s">
        <v>281</v>
      </c>
      <c r="C20" s="1">
        <v>13901</v>
      </c>
      <c r="D20" s="37">
        <v>13110.62</v>
      </c>
      <c r="E20" s="1">
        <v>13110.62</v>
      </c>
      <c r="F20" s="1">
        <v>0</v>
      </c>
      <c r="G20" s="1">
        <v>0</v>
      </c>
      <c r="H20" s="1">
        <v>6176.41</v>
      </c>
      <c r="I20" s="13">
        <f t="shared" si="0"/>
        <v>6934.210000000001</v>
      </c>
    </row>
    <row r="21" spans="1:9" ht="12.75">
      <c r="A21" s="18">
        <v>4165</v>
      </c>
      <c r="B21" t="s">
        <v>238</v>
      </c>
      <c r="C21" s="1">
        <v>232470</v>
      </c>
      <c r="D21" s="37">
        <v>7665.17</v>
      </c>
      <c r="E21" s="1">
        <v>936.27</v>
      </c>
      <c r="F21" s="1">
        <v>0</v>
      </c>
      <c r="G21" s="1">
        <v>0</v>
      </c>
      <c r="H21" s="1">
        <v>936.27</v>
      </c>
      <c r="I21" s="13">
        <f t="shared" si="0"/>
        <v>0</v>
      </c>
    </row>
    <row r="22" spans="1:9" s="30" customFormat="1" ht="12.75">
      <c r="A22" s="30">
        <v>4190</v>
      </c>
      <c r="B22" s="30" t="s">
        <v>191</v>
      </c>
      <c r="C22" s="31">
        <v>0</v>
      </c>
      <c r="D22" s="38">
        <v>15623.13</v>
      </c>
      <c r="E22" s="32">
        <v>15623.13</v>
      </c>
      <c r="F22" s="32">
        <v>0</v>
      </c>
      <c r="G22" s="32">
        <v>0</v>
      </c>
      <c r="H22" s="32">
        <v>0</v>
      </c>
      <c r="I22" s="32">
        <f t="shared" si="0"/>
        <v>15623.13</v>
      </c>
    </row>
    <row r="23" spans="1:9" s="30" customFormat="1" ht="12.75">
      <c r="A23" s="30">
        <v>4200</v>
      </c>
      <c r="B23" s="30" t="s">
        <v>190</v>
      </c>
      <c r="C23" s="31">
        <v>0</v>
      </c>
      <c r="D23" s="38">
        <v>173610.78</v>
      </c>
      <c r="E23" s="32">
        <v>186726.99</v>
      </c>
      <c r="F23" s="32">
        <v>0</v>
      </c>
      <c r="G23" s="32">
        <v>30737.87</v>
      </c>
      <c r="H23" s="32">
        <v>54432.55</v>
      </c>
      <c r="I23" s="32">
        <f t="shared" si="0"/>
        <v>101556.56999999999</v>
      </c>
    </row>
    <row r="24" spans="1:9" s="30" customFormat="1" ht="12.75">
      <c r="A24" s="30">
        <v>4210</v>
      </c>
      <c r="B24" s="30" t="s">
        <v>285</v>
      </c>
      <c r="C24" s="31">
        <v>0</v>
      </c>
      <c r="D24" s="38">
        <v>421617.6</v>
      </c>
      <c r="E24" s="32">
        <v>821096.6</v>
      </c>
      <c r="F24" s="32">
        <v>0</v>
      </c>
      <c r="G24" s="32">
        <v>71019.47</v>
      </c>
      <c r="H24" s="32">
        <v>392384.26</v>
      </c>
      <c r="I24" s="32">
        <f t="shared" si="0"/>
        <v>357692.87</v>
      </c>
    </row>
    <row r="25" spans="1:9" ht="12.75">
      <c r="A25" s="18">
        <v>4225</v>
      </c>
      <c r="B25" t="s">
        <v>260</v>
      </c>
      <c r="C25" s="1">
        <v>102947.52</v>
      </c>
      <c r="D25" s="37">
        <v>2427.4</v>
      </c>
      <c r="E25" s="1">
        <v>0</v>
      </c>
      <c r="F25" s="1">
        <v>0</v>
      </c>
      <c r="G25" s="1">
        <v>0</v>
      </c>
      <c r="H25" s="1">
        <v>0</v>
      </c>
      <c r="I25" s="13">
        <f aca="true" t="shared" si="1" ref="I25:I30">SUM(E25-F25-G25-H25)</f>
        <v>0</v>
      </c>
    </row>
    <row r="26" spans="1:9" ht="12.75">
      <c r="A26" s="18">
        <v>4255</v>
      </c>
      <c r="B26" t="s">
        <v>276</v>
      </c>
      <c r="C26" s="1">
        <v>123299</v>
      </c>
      <c r="D26" s="37">
        <v>26459.57</v>
      </c>
      <c r="E26" s="1">
        <v>6235.99</v>
      </c>
      <c r="F26" s="1">
        <v>0</v>
      </c>
      <c r="G26" s="1">
        <v>0</v>
      </c>
      <c r="H26" s="1">
        <v>6235.99</v>
      </c>
      <c r="I26" s="13">
        <f t="shared" si="1"/>
        <v>0</v>
      </c>
    </row>
    <row r="27" spans="1:9" ht="12.75">
      <c r="A27" s="18">
        <v>4285</v>
      </c>
      <c r="B27" t="s">
        <v>239</v>
      </c>
      <c r="C27" s="1">
        <v>77181.82</v>
      </c>
      <c r="D27" s="37">
        <v>6.55</v>
      </c>
      <c r="E27" s="1">
        <v>0</v>
      </c>
      <c r="F27" s="1">
        <v>0</v>
      </c>
      <c r="G27" s="1">
        <v>0</v>
      </c>
      <c r="H27" s="1">
        <v>0</v>
      </c>
      <c r="I27" s="13">
        <f t="shared" si="1"/>
        <v>0</v>
      </c>
    </row>
    <row r="28" spans="1:16" s="30" customFormat="1" ht="12.75">
      <c r="A28" s="30">
        <v>4295</v>
      </c>
      <c r="B28" s="30" t="s">
        <v>326</v>
      </c>
      <c r="C28" s="31">
        <v>137989</v>
      </c>
      <c r="D28" s="38">
        <v>72859.83</v>
      </c>
      <c r="E28" s="31">
        <v>72859.83</v>
      </c>
      <c r="F28" s="31">
        <v>0</v>
      </c>
      <c r="G28" s="31">
        <v>0</v>
      </c>
      <c r="H28" s="31">
        <v>65366.11</v>
      </c>
      <c r="I28" s="32">
        <f t="shared" si="1"/>
        <v>7493.720000000001</v>
      </c>
      <c r="P28" s="18"/>
    </row>
    <row r="29" spans="1:9" ht="12.75">
      <c r="A29" s="18">
        <v>4355</v>
      </c>
      <c r="B29" t="s">
        <v>240</v>
      </c>
      <c r="C29" s="1">
        <v>80518</v>
      </c>
      <c r="D29" s="37">
        <v>9520.34</v>
      </c>
      <c r="E29" s="1">
        <v>9520.34</v>
      </c>
      <c r="F29" s="1">
        <v>0</v>
      </c>
      <c r="G29" s="1">
        <v>0</v>
      </c>
      <c r="H29" s="1">
        <v>9520.34</v>
      </c>
      <c r="I29" s="13">
        <f t="shared" si="1"/>
        <v>0</v>
      </c>
    </row>
    <row r="30" spans="1:9" ht="12.75">
      <c r="A30" s="18">
        <v>4365</v>
      </c>
      <c r="B30" t="s">
        <v>277</v>
      </c>
      <c r="C30" s="1">
        <v>24766</v>
      </c>
      <c r="D30" s="37">
        <v>10546.26</v>
      </c>
      <c r="E30" s="1">
        <v>10546.07</v>
      </c>
      <c r="F30" s="1">
        <v>0</v>
      </c>
      <c r="G30" s="1">
        <v>0</v>
      </c>
      <c r="H30" s="1">
        <v>10546.07</v>
      </c>
      <c r="I30" s="13">
        <f t="shared" si="1"/>
        <v>0</v>
      </c>
    </row>
    <row r="31" spans="1:9" s="30" customFormat="1" ht="12.75">
      <c r="A31" s="30">
        <v>4405</v>
      </c>
      <c r="B31" s="30" t="s">
        <v>270</v>
      </c>
      <c r="C31" s="31">
        <v>1500</v>
      </c>
      <c r="D31" s="38">
        <v>3501.52</v>
      </c>
      <c r="E31" s="31">
        <v>3501.52</v>
      </c>
      <c r="F31" s="31">
        <v>0</v>
      </c>
      <c r="G31" s="31">
        <v>0</v>
      </c>
      <c r="H31" s="31">
        <v>0</v>
      </c>
      <c r="I31" s="32">
        <f>SUM(E31-F31-G31-H31)</f>
        <v>3501.52</v>
      </c>
    </row>
    <row r="32" spans="1:9" ht="12.75">
      <c r="A32" s="18" t="s">
        <v>9</v>
      </c>
      <c r="B32" t="s">
        <v>9</v>
      </c>
      <c r="C32" s="10"/>
      <c r="D32" s="39"/>
      <c r="E32" s="10" t="s">
        <v>9</v>
      </c>
      <c r="F32" s="10" t="s">
        <v>9</v>
      </c>
      <c r="G32" s="29"/>
      <c r="H32" s="10"/>
      <c r="I32" s="29"/>
    </row>
    <row r="33" spans="3:9" ht="12.75">
      <c r="C33" s="12"/>
      <c r="D33" s="40"/>
      <c r="E33" s="12"/>
      <c r="F33" s="12" t="s">
        <v>9</v>
      </c>
      <c r="G33" s="12"/>
      <c r="H33" s="12"/>
      <c r="I33" s="33"/>
    </row>
    <row r="34" spans="2:9" ht="12.75">
      <c r="B34" s="45" t="s">
        <v>328</v>
      </c>
      <c r="D34" s="37"/>
      <c r="E34" s="1" t="s">
        <v>9</v>
      </c>
      <c r="F34" s="1" t="s">
        <v>9</v>
      </c>
      <c r="I34" s="13"/>
    </row>
    <row r="35" spans="1:9" ht="12.75">
      <c r="A35" s="18">
        <v>4016</v>
      </c>
      <c r="B35" t="s">
        <v>313</v>
      </c>
      <c r="C35" s="1">
        <v>2814332</v>
      </c>
      <c r="D35" s="37">
        <v>2814332</v>
      </c>
      <c r="E35" s="1">
        <v>2875963.69</v>
      </c>
      <c r="F35" s="1">
        <v>102451</v>
      </c>
      <c r="G35" s="1">
        <v>169529.53</v>
      </c>
      <c r="H35" s="1">
        <v>2282672.89</v>
      </c>
      <c r="I35" s="13">
        <f>SUM(E35-F35-G35-H35)</f>
        <v>321310.27</v>
      </c>
    </row>
    <row r="36" spans="1:9" ht="12.75">
      <c r="A36" s="18">
        <v>4026</v>
      </c>
      <c r="B36" t="s">
        <v>314</v>
      </c>
      <c r="C36" s="1">
        <v>1275658</v>
      </c>
      <c r="D36" s="37">
        <v>1275658</v>
      </c>
      <c r="E36" s="1">
        <v>1248224.97</v>
      </c>
      <c r="F36" s="1">
        <v>0</v>
      </c>
      <c r="G36" s="1">
        <v>250358.51</v>
      </c>
      <c r="H36" s="1">
        <v>733016.92</v>
      </c>
      <c r="I36" s="13">
        <f>SUM(E36-F36-G36-H36)</f>
        <v>264849.5399999999</v>
      </c>
    </row>
    <row r="37" spans="1:9" ht="12.75">
      <c r="A37" s="18">
        <v>4036</v>
      </c>
      <c r="B37" t="s">
        <v>345</v>
      </c>
      <c r="C37" s="1">
        <v>31241</v>
      </c>
      <c r="D37" s="37">
        <v>31241</v>
      </c>
      <c r="E37" s="1">
        <v>31241</v>
      </c>
      <c r="F37" s="1">
        <v>0</v>
      </c>
      <c r="G37" s="1">
        <v>15717.86</v>
      </c>
      <c r="H37" s="1">
        <v>14655.31</v>
      </c>
      <c r="I37" s="13">
        <f>SUM(E37-F37-G37-H37)</f>
        <v>867.8299999999999</v>
      </c>
    </row>
    <row r="38" spans="1:9" ht="12.75">
      <c r="A38" s="18">
        <v>4046</v>
      </c>
      <c r="B38" t="s">
        <v>315</v>
      </c>
      <c r="C38" s="1">
        <v>191656</v>
      </c>
      <c r="D38" s="37">
        <v>191656</v>
      </c>
      <c r="E38" s="1">
        <v>212629</v>
      </c>
      <c r="F38" s="1">
        <v>6944.06</v>
      </c>
      <c r="G38" s="1">
        <v>22591.85</v>
      </c>
      <c r="H38" s="1">
        <v>161435.48</v>
      </c>
      <c r="I38" s="13">
        <f aca="true" t="shared" si="2" ref="I38:I54">SUM(E38-F38-G38-H38)</f>
        <v>21657.609999999986</v>
      </c>
    </row>
    <row r="39" spans="1:9" ht="12.75">
      <c r="A39" s="18">
        <v>4056</v>
      </c>
      <c r="B39" t="s">
        <v>274</v>
      </c>
      <c r="C39" s="1">
        <v>119564</v>
      </c>
      <c r="D39" s="37">
        <v>119564</v>
      </c>
      <c r="E39" s="1">
        <v>108979.9</v>
      </c>
      <c r="F39" s="1">
        <v>0</v>
      </c>
      <c r="G39" s="1">
        <v>5480.1</v>
      </c>
      <c r="H39" s="1">
        <v>82024.06</v>
      </c>
      <c r="I39" s="13">
        <f t="shared" si="2"/>
        <v>21475.73999999999</v>
      </c>
    </row>
    <row r="40" spans="1:9" s="30" customFormat="1" ht="12.75">
      <c r="A40" s="30">
        <v>4076</v>
      </c>
      <c r="B40" s="30" t="s">
        <v>348</v>
      </c>
      <c r="C40" s="31">
        <v>6500</v>
      </c>
      <c r="D40" s="38">
        <v>6500</v>
      </c>
      <c r="E40" s="31">
        <v>6500</v>
      </c>
      <c r="F40" s="31">
        <v>0</v>
      </c>
      <c r="G40" s="31">
        <v>0</v>
      </c>
      <c r="H40" s="31">
        <v>8</v>
      </c>
      <c r="I40" s="32">
        <f t="shared" si="2"/>
        <v>6492</v>
      </c>
    </row>
    <row r="41" spans="1:9" s="30" customFormat="1" ht="12.75">
      <c r="A41" s="30">
        <v>4096</v>
      </c>
      <c r="B41" s="30" t="s">
        <v>349</v>
      </c>
      <c r="C41" s="31">
        <v>15000</v>
      </c>
      <c r="D41" s="38">
        <v>15000</v>
      </c>
      <c r="E41" s="31">
        <v>15000</v>
      </c>
      <c r="F41" s="31">
        <v>0</v>
      </c>
      <c r="G41" s="31">
        <v>0</v>
      </c>
      <c r="H41" s="31">
        <v>14980.36</v>
      </c>
      <c r="I41" s="32">
        <f t="shared" si="2"/>
        <v>19.639999999999418</v>
      </c>
    </row>
    <row r="42" spans="1:9" ht="12.75">
      <c r="A42" s="18">
        <v>4106</v>
      </c>
      <c r="B42" t="s">
        <v>316</v>
      </c>
      <c r="C42" s="1">
        <v>7653582</v>
      </c>
      <c r="D42" s="37">
        <v>7653582</v>
      </c>
      <c r="E42" s="1">
        <v>7331653.94</v>
      </c>
      <c r="F42" s="1">
        <v>0</v>
      </c>
      <c r="G42" s="1">
        <v>10698.02</v>
      </c>
      <c r="H42" s="1">
        <v>7744785.75</v>
      </c>
      <c r="I42" s="13">
        <f t="shared" si="2"/>
        <v>-423829.82999999914</v>
      </c>
    </row>
    <row r="43" spans="1:9" ht="12.75">
      <c r="A43" s="18">
        <v>4116</v>
      </c>
      <c r="B43" t="s">
        <v>317</v>
      </c>
      <c r="C43" s="1">
        <v>7653582</v>
      </c>
      <c r="D43" s="37">
        <v>108423</v>
      </c>
      <c r="E43" s="1">
        <v>108423</v>
      </c>
      <c r="F43" s="1">
        <v>0</v>
      </c>
      <c r="G43" s="1">
        <v>11250.92</v>
      </c>
      <c r="H43" s="1">
        <v>86762.4</v>
      </c>
      <c r="I43" s="13">
        <f t="shared" si="2"/>
        <v>10409.680000000008</v>
      </c>
    </row>
    <row r="44" spans="1:9" ht="12.75">
      <c r="A44" s="18">
        <v>4126</v>
      </c>
      <c r="B44" t="s">
        <v>318</v>
      </c>
      <c r="C44" s="1">
        <v>7653582</v>
      </c>
      <c r="D44" s="37">
        <v>175221</v>
      </c>
      <c r="E44" s="1">
        <v>175221</v>
      </c>
      <c r="F44" s="1">
        <v>0</v>
      </c>
      <c r="G44" s="1">
        <v>0</v>
      </c>
      <c r="H44" s="1">
        <v>265963.98</v>
      </c>
      <c r="I44" s="13">
        <f t="shared" si="2"/>
        <v>-90742.97999999998</v>
      </c>
    </row>
    <row r="45" spans="1:9" ht="12.75">
      <c r="A45" s="18">
        <v>4146</v>
      </c>
      <c r="B45" t="s">
        <v>323</v>
      </c>
      <c r="C45" s="1">
        <v>11591</v>
      </c>
      <c r="D45" s="37">
        <v>0</v>
      </c>
      <c r="E45" s="1">
        <v>11591</v>
      </c>
      <c r="F45" s="1">
        <v>0</v>
      </c>
      <c r="G45" s="1">
        <v>0</v>
      </c>
      <c r="H45" s="1">
        <v>0</v>
      </c>
      <c r="I45" s="13">
        <f>SUM(E45-F45-G45-H45)</f>
        <v>11591</v>
      </c>
    </row>
    <row r="46" spans="1:9" ht="12.75">
      <c r="A46" s="18">
        <v>4166</v>
      </c>
      <c r="B46" t="s">
        <v>319</v>
      </c>
      <c r="C46" s="1">
        <v>137318</v>
      </c>
      <c r="D46" s="37">
        <v>137318</v>
      </c>
      <c r="E46" s="1">
        <v>164400</v>
      </c>
      <c r="F46" s="1">
        <v>0</v>
      </c>
      <c r="G46" s="1">
        <v>10078.21</v>
      </c>
      <c r="H46" s="1">
        <v>152914.8</v>
      </c>
      <c r="I46" s="13">
        <f t="shared" si="2"/>
        <v>1406.9900000000198</v>
      </c>
    </row>
    <row r="47" spans="1:9" ht="12.75">
      <c r="A47" s="18">
        <v>4226</v>
      </c>
      <c r="B47" t="s">
        <v>320</v>
      </c>
      <c r="C47" s="1">
        <v>59565</v>
      </c>
      <c r="D47" s="37">
        <v>59565</v>
      </c>
      <c r="E47" s="1">
        <v>49380.37</v>
      </c>
      <c r="F47" s="1">
        <v>0</v>
      </c>
      <c r="G47" s="1">
        <v>0</v>
      </c>
      <c r="H47" s="1">
        <v>48588.31</v>
      </c>
      <c r="I47" s="13">
        <f t="shared" si="2"/>
        <v>792.060000000005</v>
      </c>
    </row>
    <row r="48" spans="1:9" ht="12.75">
      <c r="A48" s="18">
        <v>4256</v>
      </c>
      <c r="B48" t="s">
        <v>321</v>
      </c>
      <c r="C48" s="1">
        <v>123894</v>
      </c>
      <c r="D48" s="37">
        <v>123894</v>
      </c>
      <c r="E48" s="1">
        <v>144117.58</v>
      </c>
      <c r="F48" s="1">
        <v>0</v>
      </c>
      <c r="G48" s="1">
        <v>13269.44</v>
      </c>
      <c r="H48" s="1">
        <v>90218.47</v>
      </c>
      <c r="I48" s="13">
        <f t="shared" si="2"/>
        <v>40629.669999999984</v>
      </c>
    </row>
    <row r="49" spans="1:9" ht="12.75">
      <c r="A49" s="18">
        <v>4286</v>
      </c>
      <c r="B49" t="s">
        <v>239</v>
      </c>
      <c r="C49" s="1">
        <v>107956</v>
      </c>
      <c r="D49" s="37">
        <v>107956</v>
      </c>
      <c r="E49" s="1">
        <v>55000</v>
      </c>
      <c r="F49" s="1">
        <v>0</v>
      </c>
      <c r="G49" s="1">
        <v>0</v>
      </c>
      <c r="H49" s="1">
        <v>45821.4</v>
      </c>
      <c r="I49" s="13">
        <f t="shared" si="2"/>
        <v>9178.599999999999</v>
      </c>
    </row>
    <row r="50" spans="1:9" ht="12.75">
      <c r="A50" s="30">
        <v>4296</v>
      </c>
      <c r="B50" s="30" t="s">
        <v>326</v>
      </c>
      <c r="C50" s="31">
        <v>134705</v>
      </c>
      <c r="D50" s="38">
        <v>134704</v>
      </c>
      <c r="E50" s="31">
        <v>134704</v>
      </c>
      <c r="F50" s="31">
        <v>0</v>
      </c>
      <c r="G50" s="31">
        <v>36226.74</v>
      </c>
      <c r="H50" s="31">
        <v>46584.37</v>
      </c>
      <c r="I50" s="32">
        <f t="shared" si="2"/>
        <v>51892.89000000001</v>
      </c>
    </row>
    <row r="51" spans="1:9" ht="12.75">
      <c r="A51" s="18">
        <v>4356</v>
      </c>
      <c r="B51" t="s">
        <v>240</v>
      </c>
      <c r="C51" s="1">
        <v>80518</v>
      </c>
      <c r="D51" s="37">
        <v>80518</v>
      </c>
      <c r="E51" s="1">
        <v>80518</v>
      </c>
      <c r="F51" s="1">
        <v>0</v>
      </c>
      <c r="G51" s="1">
        <v>7045</v>
      </c>
      <c r="H51" s="1">
        <v>59958.77</v>
      </c>
      <c r="I51" s="13">
        <f t="shared" si="2"/>
        <v>13514.230000000003</v>
      </c>
    </row>
    <row r="52" spans="1:9" ht="12.75">
      <c r="A52" s="18">
        <v>4366</v>
      </c>
      <c r="B52" t="s">
        <v>322</v>
      </c>
      <c r="C52" s="1">
        <v>24766</v>
      </c>
      <c r="D52" s="37">
        <v>24766</v>
      </c>
      <c r="E52" s="1">
        <v>24766</v>
      </c>
      <c r="F52" s="1">
        <v>0</v>
      </c>
      <c r="G52" s="1">
        <v>0</v>
      </c>
      <c r="H52" s="1">
        <v>18889.76</v>
      </c>
      <c r="I52" s="13">
        <f t="shared" si="2"/>
        <v>5876.240000000002</v>
      </c>
    </row>
    <row r="53" spans="1:9" s="30" customFormat="1" ht="12.75">
      <c r="A53" s="30">
        <v>4406</v>
      </c>
      <c r="B53" s="30" t="s">
        <v>324</v>
      </c>
      <c r="C53" s="31">
        <v>1500</v>
      </c>
      <c r="D53" s="38">
        <v>0</v>
      </c>
      <c r="E53" s="31">
        <v>5000</v>
      </c>
      <c r="F53" s="31">
        <v>0</v>
      </c>
      <c r="G53" s="31">
        <v>0</v>
      </c>
      <c r="H53" s="31">
        <v>2497.6</v>
      </c>
      <c r="I53" s="32">
        <f t="shared" si="2"/>
        <v>2502.4</v>
      </c>
    </row>
    <row r="54" spans="1:9" ht="12.75">
      <c r="A54" s="30">
        <v>4416</v>
      </c>
      <c r="B54" s="30" t="s">
        <v>325</v>
      </c>
      <c r="C54" s="31">
        <v>22000</v>
      </c>
      <c r="D54" s="38">
        <v>10000</v>
      </c>
      <c r="E54" s="31">
        <v>10000</v>
      </c>
      <c r="F54" s="31">
        <v>0</v>
      </c>
      <c r="G54" s="31">
        <v>0</v>
      </c>
      <c r="H54" s="31">
        <v>827.65</v>
      </c>
      <c r="I54" s="32">
        <f t="shared" si="2"/>
        <v>9172.35</v>
      </c>
    </row>
    <row r="55" ht="12.75">
      <c r="G55" s="1" t="s">
        <v>9</v>
      </c>
    </row>
    <row r="57" spans="3:9" ht="12.75">
      <c r="C57" s="12"/>
      <c r="D57" s="24"/>
      <c r="E57" s="12"/>
      <c r="F57" s="12"/>
      <c r="G57" s="12"/>
      <c r="H57" s="12"/>
      <c r="I57" s="12"/>
    </row>
    <row r="58" spans="2:9" ht="13.5" thickBot="1">
      <c r="B58" s="45" t="s">
        <v>111</v>
      </c>
      <c r="C58" s="47">
        <f>SUM(C11:C57)</f>
        <v>41478526.4</v>
      </c>
      <c r="D58" s="47">
        <f>SUM(D11:D57)</f>
        <v>15330084.87</v>
      </c>
      <c r="E58" s="47">
        <f>SUM(E12:E54)</f>
        <v>14053041.93</v>
      </c>
      <c r="F58" s="47">
        <f>SUM(F11:F54)</f>
        <v>109395.06</v>
      </c>
      <c r="G58" s="47">
        <f>SUM(G11:G54)</f>
        <v>654003.5199999999</v>
      </c>
      <c r="H58" s="47">
        <f>SUM(H12:H54)</f>
        <v>12517773.620000001</v>
      </c>
      <c r="I58" s="47">
        <f>SUM(I12:I54)</f>
        <v>771869.7300000007</v>
      </c>
    </row>
    <row r="59" ht="13.5" thickTop="1"/>
    <row r="60" spans="3:9" ht="12.75">
      <c r="C60" s="13"/>
      <c r="D60" s="35"/>
      <c r="E60" s="13"/>
      <c r="F60" s="13"/>
      <c r="G60" s="13"/>
      <c r="H60" s="13"/>
      <c r="I60" s="13"/>
    </row>
    <row r="61" spans="3:9" ht="12.75">
      <c r="C61" s="13"/>
      <c r="D61" s="35"/>
      <c r="E61" s="13"/>
      <c r="F61" s="13"/>
      <c r="G61" s="13"/>
      <c r="H61" s="13"/>
      <c r="I61" s="13"/>
    </row>
    <row r="62" spans="3:9" ht="12.75">
      <c r="C62" s="13"/>
      <c r="D62" s="35"/>
      <c r="E62" s="13"/>
      <c r="F62" s="13"/>
      <c r="G62" s="13"/>
      <c r="H62" s="13"/>
      <c r="I62" s="13"/>
    </row>
    <row r="63" spans="3:9" ht="12.75">
      <c r="C63" s="13"/>
      <c r="D63" s="35"/>
      <c r="E63" s="13"/>
      <c r="F63" s="13"/>
      <c r="G63" s="13"/>
      <c r="H63" s="13"/>
      <c r="I63" s="13"/>
    </row>
    <row r="64" spans="3:9" ht="12.75">
      <c r="C64" s="13"/>
      <c r="D64" s="35"/>
      <c r="E64" s="13"/>
      <c r="F64" s="13"/>
      <c r="G64" s="13"/>
      <c r="H64" s="13"/>
      <c r="I64" s="13"/>
    </row>
    <row r="65" spans="3:9" ht="12.75">
      <c r="C65" s="13"/>
      <c r="D65" s="35"/>
      <c r="E65" s="13"/>
      <c r="F65" s="13"/>
      <c r="G65" s="13"/>
      <c r="H65" s="13"/>
      <c r="I65" s="13"/>
    </row>
    <row r="66" spans="3:9" ht="12.75">
      <c r="C66" s="13"/>
      <c r="D66" s="35"/>
      <c r="E66" s="13"/>
      <c r="F66" s="13"/>
      <c r="G66" s="13"/>
      <c r="H66" s="13"/>
      <c r="I66" s="13"/>
    </row>
    <row r="67" spans="3:9" ht="12.75">
      <c r="C67" s="13"/>
      <c r="D67" s="35"/>
      <c r="E67" s="13"/>
      <c r="F67" s="13"/>
      <c r="G67" s="13"/>
      <c r="H67" s="13"/>
      <c r="I67" s="13"/>
    </row>
    <row r="68" spans="3:9" ht="12.75">
      <c r="C68" s="13"/>
      <c r="D68" s="35"/>
      <c r="E68" s="13"/>
      <c r="F68" s="13"/>
      <c r="G68" s="13"/>
      <c r="H68" s="13"/>
      <c r="I68" s="13"/>
    </row>
    <row r="69" spans="3:9" ht="12.75">
      <c r="C69" s="13"/>
      <c r="D69" s="35"/>
      <c r="E69" s="13"/>
      <c r="F69" s="13"/>
      <c r="G69" s="13"/>
      <c r="H69" s="13"/>
      <c r="I69" s="13"/>
    </row>
    <row r="70" spans="3:9" ht="12.75">
      <c r="C70" s="13"/>
      <c r="D70" s="35"/>
      <c r="E70" s="13"/>
      <c r="F70" s="13"/>
      <c r="G70" s="13"/>
      <c r="H70" s="13"/>
      <c r="I70" s="13"/>
    </row>
    <row r="71" spans="3:9" ht="12.75">
      <c r="C71" s="13"/>
      <c r="D71" s="35"/>
      <c r="E71" s="13"/>
      <c r="F71" s="13"/>
      <c r="G71" s="13"/>
      <c r="H71" s="13"/>
      <c r="I71" s="13"/>
    </row>
    <row r="72" spans="3:9" ht="12.75">
      <c r="C72" s="13"/>
      <c r="D72" s="35"/>
      <c r="E72" s="13"/>
      <c r="F72" s="13"/>
      <c r="G72" s="13"/>
      <c r="H72" s="13"/>
      <c r="I72" s="13"/>
    </row>
    <row r="73" spans="3:9" ht="12.75">
      <c r="C73" s="13"/>
      <c r="D73" s="35"/>
      <c r="E73" s="13"/>
      <c r="F73" s="13"/>
      <c r="G73" s="13"/>
      <c r="H73" s="13"/>
      <c r="I73" s="13"/>
    </row>
    <row r="74" spans="3:9" ht="12.75">
      <c r="C74" s="13"/>
      <c r="D74" s="35"/>
      <c r="E74" s="13"/>
      <c r="F74" s="13"/>
      <c r="G74" s="13"/>
      <c r="H74" s="13"/>
      <c r="I74" s="13"/>
    </row>
    <row r="75" spans="3:9" ht="12.75">
      <c r="C75" s="13"/>
      <c r="D75" s="35"/>
      <c r="E75" s="13"/>
      <c r="F75" s="13"/>
      <c r="G75" s="13"/>
      <c r="H75" s="13"/>
      <c r="I75" s="13"/>
    </row>
    <row r="76" spans="3:9" ht="12.75">
      <c r="C76" s="13"/>
      <c r="D76" s="35"/>
      <c r="E76" s="13"/>
      <c r="F76" s="13"/>
      <c r="G76" s="13"/>
      <c r="H76" s="13"/>
      <c r="I76" s="13"/>
    </row>
    <row r="77" spans="3:9" ht="12.75">
      <c r="C77" s="13"/>
      <c r="D77" s="35"/>
      <c r="E77" s="13"/>
      <c r="F77" s="13"/>
      <c r="G77" s="13"/>
      <c r="H77" s="13"/>
      <c r="I77" s="13"/>
    </row>
    <row r="78" spans="3:9" ht="12.75">
      <c r="C78" s="13"/>
      <c r="D78" s="35"/>
      <c r="E78" s="13"/>
      <c r="F78" s="13"/>
      <c r="G78" s="13"/>
      <c r="H78" s="13"/>
      <c r="I78" s="13"/>
    </row>
    <row r="79" spans="3:9" ht="12.75">
      <c r="C79" s="13"/>
      <c r="D79" s="35"/>
      <c r="E79" s="13"/>
      <c r="F79" s="13"/>
      <c r="G79" s="13"/>
      <c r="H79" s="13"/>
      <c r="I79" s="13"/>
    </row>
    <row r="80" spans="3:9" ht="12.75">
      <c r="C80" s="13"/>
      <c r="D80" s="35"/>
      <c r="E80" s="13"/>
      <c r="F80" s="13"/>
      <c r="G80" s="13"/>
      <c r="H80" s="13"/>
      <c r="I80" s="13"/>
    </row>
    <row r="81" spans="3:9" ht="12.75">
      <c r="C81" s="13"/>
      <c r="D81" s="35"/>
      <c r="E81" s="13"/>
      <c r="F81" s="13"/>
      <c r="G81" s="13"/>
      <c r="H81" s="13"/>
      <c r="I81" s="13"/>
    </row>
    <row r="82" spans="3:9" ht="12.75">
      <c r="C82" s="13"/>
      <c r="D82" s="35"/>
      <c r="E82" s="13"/>
      <c r="F82" s="13"/>
      <c r="G82" s="13"/>
      <c r="H82" s="13"/>
      <c r="I82" s="13"/>
    </row>
    <row r="83" spans="3:9" ht="12.75">
      <c r="C83" s="13"/>
      <c r="D83" s="35"/>
      <c r="E83" s="13"/>
      <c r="F83" s="13"/>
      <c r="G83" s="13"/>
      <c r="H83" s="13"/>
      <c r="I83" s="13"/>
    </row>
    <row r="84" spans="3:9" ht="12.75">
      <c r="C84" s="13"/>
      <c r="D84" s="35"/>
      <c r="E84" s="13"/>
      <c r="F84" s="13"/>
      <c r="G84" s="13"/>
      <c r="H84" s="13"/>
      <c r="I84" s="13"/>
    </row>
    <row r="85" spans="3:9" ht="12.75">
      <c r="C85" s="13"/>
      <c r="D85" s="35"/>
      <c r="E85" s="13"/>
      <c r="F85" s="13"/>
      <c r="G85" s="13"/>
      <c r="H85" s="13"/>
      <c r="I85" s="13"/>
    </row>
    <row r="86" spans="3:9" ht="12.75">
      <c r="C86" s="13"/>
      <c r="D86" s="35"/>
      <c r="E86" s="13"/>
      <c r="F86" s="13"/>
      <c r="G86" s="13"/>
      <c r="H86" s="13"/>
      <c r="I86" s="13"/>
    </row>
    <row r="87" spans="3:9" ht="12.75">
      <c r="C87" s="13"/>
      <c r="D87" s="35"/>
      <c r="E87" s="13"/>
      <c r="F87" s="13"/>
      <c r="G87" s="13"/>
      <c r="H87" s="13"/>
      <c r="I87" s="13"/>
    </row>
    <row r="88" spans="3:9" ht="12.75">
      <c r="C88" s="13"/>
      <c r="D88" s="35"/>
      <c r="E88" s="13"/>
      <c r="F88" s="13"/>
      <c r="G88" s="13"/>
      <c r="H88" s="13"/>
      <c r="I88" s="13"/>
    </row>
    <row r="89" spans="3:9" ht="12.75">
      <c r="C89" s="13"/>
      <c r="D89" s="35"/>
      <c r="E89" s="13"/>
      <c r="F89" s="13"/>
      <c r="G89" s="13"/>
      <c r="H89" s="13"/>
      <c r="I89" s="13"/>
    </row>
    <row r="90" spans="3:9" ht="12.75">
      <c r="C90" s="13"/>
      <c r="D90" s="35"/>
      <c r="E90" s="13"/>
      <c r="F90" s="13"/>
      <c r="G90" s="13"/>
      <c r="H90" s="13"/>
      <c r="I90" s="13"/>
    </row>
    <row r="91" spans="3:9" ht="12.75">
      <c r="C91" s="13"/>
      <c r="D91" s="35"/>
      <c r="E91" s="13"/>
      <c r="F91" s="13"/>
      <c r="G91" s="13"/>
      <c r="H91" s="13"/>
      <c r="I91" s="13"/>
    </row>
    <row r="92" spans="3:9" ht="12.75">
      <c r="C92" s="13"/>
      <c r="D92" s="35"/>
      <c r="E92" s="13"/>
      <c r="F92" s="13"/>
      <c r="G92" s="13"/>
      <c r="H92" s="13"/>
      <c r="I92" s="13"/>
    </row>
    <row r="93" spans="3:9" ht="12.75">
      <c r="C93" s="13"/>
      <c r="D93" s="35"/>
      <c r="E93" s="13"/>
      <c r="F93" s="13"/>
      <c r="G93" s="13"/>
      <c r="H93" s="13"/>
      <c r="I93" s="13"/>
    </row>
    <row r="94" spans="3:9" ht="12.75">
      <c r="C94" s="13"/>
      <c r="D94" s="35"/>
      <c r="E94" s="13"/>
      <c r="F94" s="13"/>
      <c r="G94" s="13"/>
      <c r="H94" s="13"/>
      <c r="I94" s="13"/>
    </row>
    <row r="95" spans="3:9" ht="12.75">
      <c r="C95" s="13"/>
      <c r="D95" s="35"/>
      <c r="E95" s="13"/>
      <c r="F95" s="13"/>
      <c r="G95" s="13"/>
      <c r="H95" s="13"/>
      <c r="I95" s="13"/>
    </row>
    <row r="96" spans="3:9" ht="12.75">
      <c r="C96" s="13"/>
      <c r="D96" s="35"/>
      <c r="E96" s="13"/>
      <c r="F96" s="13"/>
      <c r="G96" s="13"/>
      <c r="H96" s="13"/>
      <c r="I96" s="13"/>
    </row>
    <row r="97" spans="3:9" ht="12.75">
      <c r="C97" s="13"/>
      <c r="D97" s="35"/>
      <c r="E97" s="13"/>
      <c r="F97" s="13"/>
      <c r="G97" s="13"/>
      <c r="H97" s="13"/>
      <c r="I97" s="13"/>
    </row>
    <row r="98" spans="3:9" ht="12.75">
      <c r="C98" s="13"/>
      <c r="D98" s="35"/>
      <c r="E98" s="13"/>
      <c r="F98" s="13"/>
      <c r="G98" s="13"/>
      <c r="H98" s="13"/>
      <c r="I98" s="13"/>
    </row>
    <row r="99" spans="3:9" ht="12.75">
      <c r="C99" s="13"/>
      <c r="D99" s="35"/>
      <c r="E99" s="13"/>
      <c r="F99" s="13"/>
      <c r="G99" s="13"/>
      <c r="H99" s="13"/>
      <c r="I99" s="13"/>
    </row>
    <row r="100" spans="3:9" ht="12.75">
      <c r="C100" s="13"/>
      <c r="D100" s="35"/>
      <c r="E100" s="13"/>
      <c r="F100" s="13"/>
      <c r="G100" s="13"/>
      <c r="H100" s="13"/>
      <c r="I100" s="13"/>
    </row>
    <row r="101" spans="3:9" ht="12.75">
      <c r="C101" s="13"/>
      <c r="D101" s="35"/>
      <c r="E101" s="13"/>
      <c r="F101" s="13"/>
      <c r="G101" s="13"/>
      <c r="H101" s="13"/>
      <c r="I101" s="13"/>
    </row>
    <row r="102" spans="3:9" ht="12.75">
      <c r="C102" s="13"/>
      <c r="D102" s="35"/>
      <c r="E102" s="13"/>
      <c r="F102" s="13"/>
      <c r="G102" s="13"/>
      <c r="H102" s="13"/>
      <c r="I102" s="13"/>
    </row>
    <row r="103" spans="3:9" ht="12.75">
      <c r="C103" s="13"/>
      <c r="D103" s="35"/>
      <c r="E103" s="13"/>
      <c r="F103" s="13"/>
      <c r="G103" s="13"/>
      <c r="H103" s="13"/>
      <c r="I103" s="13"/>
    </row>
    <row r="104" spans="3:9" ht="12.75">
      <c r="C104" s="13"/>
      <c r="D104" s="35"/>
      <c r="E104" s="13"/>
      <c r="F104" s="13"/>
      <c r="G104" s="13"/>
      <c r="H104" s="13"/>
      <c r="I104" s="13"/>
    </row>
    <row r="105" spans="3:9" ht="12.75">
      <c r="C105" s="13"/>
      <c r="D105" s="35"/>
      <c r="E105" s="13"/>
      <c r="F105" s="13"/>
      <c r="G105" s="13"/>
      <c r="H105" s="13"/>
      <c r="I105" s="13"/>
    </row>
    <row r="106" spans="3:9" ht="12.75">
      <c r="C106" s="13"/>
      <c r="D106" s="35"/>
      <c r="E106" s="13"/>
      <c r="F106" s="13"/>
      <c r="G106" s="13"/>
      <c r="H106" s="13"/>
      <c r="I106" s="13"/>
    </row>
    <row r="107" spans="3:9" ht="12.75">
      <c r="C107" s="13"/>
      <c r="D107" s="35"/>
      <c r="E107" s="13"/>
      <c r="F107" s="13"/>
      <c r="G107" s="13"/>
      <c r="H107" s="13"/>
      <c r="I107" s="13"/>
    </row>
    <row r="108" spans="3:9" ht="12.75">
      <c r="C108" s="13"/>
      <c r="D108" s="35"/>
      <c r="E108" s="13"/>
      <c r="F108" s="13"/>
      <c r="G108" s="13"/>
      <c r="H108" s="13"/>
      <c r="I108" s="13"/>
    </row>
    <row r="109" spans="3:9" ht="12.75">
      <c r="C109" s="13"/>
      <c r="D109" s="35"/>
      <c r="E109" s="13"/>
      <c r="F109" s="13"/>
      <c r="G109" s="13"/>
      <c r="H109" s="13"/>
      <c r="I109" s="13"/>
    </row>
    <row r="110" spans="3:9" ht="12.75">
      <c r="C110" s="13"/>
      <c r="D110" s="35"/>
      <c r="E110" s="13"/>
      <c r="F110" s="13"/>
      <c r="G110" s="13"/>
      <c r="H110" s="13"/>
      <c r="I110" s="13"/>
    </row>
    <row r="111" spans="3:9" ht="12.75">
      <c r="C111" s="13"/>
      <c r="D111" s="35"/>
      <c r="E111" s="13"/>
      <c r="F111" s="13"/>
      <c r="G111" s="13"/>
      <c r="H111" s="13"/>
      <c r="I111" s="13"/>
    </row>
    <row r="112" spans="3:9" ht="12.75">
      <c r="C112" s="13"/>
      <c r="D112" s="35"/>
      <c r="E112" s="13"/>
      <c r="F112" s="13"/>
      <c r="G112" s="13"/>
      <c r="H112" s="13"/>
      <c r="I112" s="13"/>
    </row>
    <row r="113" spans="3:9" ht="12.75">
      <c r="C113" s="13"/>
      <c r="D113" s="35"/>
      <c r="E113" s="13"/>
      <c r="F113" s="13"/>
      <c r="G113" s="13"/>
      <c r="H113" s="13"/>
      <c r="I113" s="13"/>
    </row>
    <row r="114" spans="3:9" ht="12.75">
      <c r="C114" s="13"/>
      <c r="D114" s="35"/>
      <c r="E114" s="13"/>
      <c r="F114" s="13"/>
      <c r="G114" s="13"/>
      <c r="H114" s="13"/>
      <c r="I114" s="13"/>
    </row>
    <row r="115" spans="3:9" ht="12.75">
      <c r="C115" s="13"/>
      <c r="D115" s="35"/>
      <c r="E115" s="13"/>
      <c r="F115" s="13"/>
      <c r="G115" s="13"/>
      <c r="H115" s="13"/>
      <c r="I115" s="13"/>
    </row>
    <row r="116" spans="3:9" ht="12.75">
      <c r="C116" s="13"/>
      <c r="D116" s="35"/>
      <c r="E116" s="13"/>
      <c r="F116" s="13"/>
      <c r="G116" s="13"/>
      <c r="H116" s="13"/>
      <c r="I116" s="13"/>
    </row>
    <row r="117" spans="3:9" ht="12.75">
      <c r="C117" s="13"/>
      <c r="D117" s="35"/>
      <c r="E117" s="13"/>
      <c r="F117" s="13"/>
      <c r="G117" s="13"/>
      <c r="H117" s="13"/>
      <c r="I117" s="13"/>
    </row>
    <row r="118" spans="3:9" ht="12.75">
      <c r="C118" s="13"/>
      <c r="D118" s="35"/>
      <c r="E118" s="13"/>
      <c r="F118" s="13"/>
      <c r="G118" s="13"/>
      <c r="H118" s="13"/>
      <c r="I118" s="13"/>
    </row>
    <row r="119" spans="3:9" ht="12.75">
      <c r="C119" s="13"/>
      <c r="D119" s="35"/>
      <c r="E119" s="13"/>
      <c r="F119" s="13"/>
      <c r="G119" s="13"/>
      <c r="H119" s="13"/>
      <c r="I119" s="13"/>
    </row>
    <row r="120" spans="3:9" ht="12.75">
      <c r="C120" s="13"/>
      <c r="D120" s="35"/>
      <c r="E120" s="13"/>
      <c r="F120" s="13"/>
      <c r="G120" s="13"/>
      <c r="H120" s="13"/>
      <c r="I120" s="13"/>
    </row>
    <row r="121" spans="3:9" ht="12.75">
      <c r="C121" s="13"/>
      <c r="D121" s="35"/>
      <c r="E121" s="13"/>
      <c r="F121" s="13"/>
      <c r="G121" s="13"/>
      <c r="H121" s="13"/>
      <c r="I121" s="13"/>
    </row>
    <row r="122" spans="3:9" ht="12.75">
      <c r="C122" s="13"/>
      <c r="D122" s="35"/>
      <c r="E122" s="13"/>
      <c r="F122" s="13"/>
      <c r="G122" s="13"/>
      <c r="H122" s="13"/>
      <c r="I122" s="13"/>
    </row>
    <row r="123" spans="3:9" ht="12.75">
      <c r="C123" s="13"/>
      <c r="D123" s="35"/>
      <c r="E123" s="13"/>
      <c r="F123" s="13"/>
      <c r="G123" s="13"/>
      <c r="H123" s="13"/>
      <c r="I123" s="13"/>
    </row>
    <row r="124" spans="3:9" ht="12.75">
      <c r="C124" s="13"/>
      <c r="D124" s="35"/>
      <c r="E124" s="13"/>
      <c r="F124" s="13"/>
      <c r="G124" s="13"/>
      <c r="H124" s="13"/>
      <c r="I124" s="13"/>
    </row>
    <row r="125" spans="3:9" ht="12.75">
      <c r="C125" s="13"/>
      <c r="D125" s="35"/>
      <c r="E125" s="13"/>
      <c r="F125" s="13"/>
      <c r="G125" s="13"/>
      <c r="H125" s="13"/>
      <c r="I125" s="13"/>
    </row>
    <row r="126" spans="3:9" ht="12.75">
      <c r="C126" s="13"/>
      <c r="D126" s="35"/>
      <c r="E126" s="13"/>
      <c r="F126" s="13"/>
      <c r="G126" s="13"/>
      <c r="H126" s="13"/>
      <c r="I126" s="13"/>
    </row>
    <row r="127" spans="3:9" ht="12.75">
      <c r="C127" s="13"/>
      <c r="D127" s="35"/>
      <c r="E127" s="13"/>
      <c r="F127" s="13"/>
      <c r="G127" s="13"/>
      <c r="H127" s="13"/>
      <c r="I127" s="13"/>
    </row>
    <row r="128" spans="3:9" ht="12.75">
      <c r="C128" s="13"/>
      <c r="D128" s="35"/>
      <c r="E128" s="13"/>
      <c r="F128" s="13"/>
      <c r="G128" s="13"/>
      <c r="H128" s="13"/>
      <c r="I128" s="13"/>
    </row>
    <row r="129" spans="3:9" ht="12.75">
      <c r="C129" s="13"/>
      <c r="D129" s="35"/>
      <c r="E129" s="13"/>
      <c r="F129" s="13"/>
      <c r="G129" s="13"/>
      <c r="H129" s="13"/>
      <c r="I129" s="13"/>
    </row>
    <row r="130" spans="3:9" ht="12.75">
      <c r="C130" s="13"/>
      <c r="D130" s="35"/>
      <c r="E130" s="13"/>
      <c r="F130" s="13"/>
      <c r="G130" s="13"/>
      <c r="H130" s="13"/>
      <c r="I130" s="13"/>
    </row>
    <row r="131" spans="3:9" ht="12.75">
      <c r="C131" s="13"/>
      <c r="D131" s="35"/>
      <c r="E131" s="13"/>
      <c r="F131" s="13"/>
      <c r="G131" s="13"/>
      <c r="H131" s="13"/>
      <c r="I131" s="13"/>
    </row>
    <row r="132" spans="3:9" ht="12.75">
      <c r="C132" s="13"/>
      <c r="D132" s="35"/>
      <c r="E132" s="13"/>
      <c r="F132" s="13"/>
      <c r="G132" s="13"/>
      <c r="H132" s="13"/>
      <c r="I132" s="13"/>
    </row>
    <row r="133" spans="3:9" ht="12.75">
      <c r="C133" s="13"/>
      <c r="D133" s="35"/>
      <c r="E133" s="13"/>
      <c r="F133" s="13"/>
      <c r="G133" s="13"/>
      <c r="H133" s="13"/>
      <c r="I133" s="13"/>
    </row>
    <row r="134" spans="3:9" ht="12.75">
      <c r="C134" s="13"/>
      <c r="D134" s="35"/>
      <c r="E134" s="13"/>
      <c r="F134" s="13"/>
      <c r="G134" s="13"/>
      <c r="H134" s="13"/>
      <c r="I134" s="13"/>
    </row>
    <row r="135" spans="3:9" ht="12.75">
      <c r="C135" s="13"/>
      <c r="D135" s="35"/>
      <c r="E135" s="13"/>
      <c r="F135" s="13"/>
      <c r="G135" s="13"/>
      <c r="H135" s="13"/>
      <c r="I135" s="13"/>
    </row>
    <row r="136" spans="3:9" ht="12.75">
      <c r="C136" s="13"/>
      <c r="D136" s="35"/>
      <c r="E136" s="13"/>
      <c r="F136" s="13"/>
      <c r="G136" s="13"/>
      <c r="H136" s="13"/>
      <c r="I136" s="13"/>
    </row>
    <row r="137" spans="3:9" ht="12.75">
      <c r="C137" s="13"/>
      <c r="D137" s="35"/>
      <c r="E137" s="13"/>
      <c r="F137" s="13"/>
      <c r="G137" s="13"/>
      <c r="H137" s="13"/>
      <c r="I137" s="13"/>
    </row>
    <row r="138" spans="3:9" ht="12.75">
      <c r="C138" s="13"/>
      <c r="D138" s="35"/>
      <c r="E138" s="13"/>
      <c r="F138" s="13"/>
      <c r="G138" s="13"/>
      <c r="H138" s="13"/>
      <c r="I138" s="13"/>
    </row>
    <row r="139" spans="3:9" ht="12.75">
      <c r="C139" s="13"/>
      <c r="D139" s="35"/>
      <c r="E139" s="13"/>
      <c r="F139" s="13"/>
      <c r="G139" s="13"/>
      <c r="H139" s="13"/>
      <c r="I139" s="13"/>
    </row>
    <row r="140" spans="3:9" ht="12.75">
      <c r="C140" s="13"/>
      <c r="D140" s="35"/>
      <c r="E140" s="13"/>
      <c r="F140" s="13"/>
      <c r="G140" s="13"/>
      <c r="H140" s="13"/>
      <c r="I140" s="13"/>
    </row>
    <row r="141" spans="3:9" ht="12.75">
      <c r="C141" s="13"/>
      <c r="D141" s="35"/>
      <c r="E141" s="13"/>
      <c r="F141" s="13"/>
      <c r="G141" s="13"/>
      <c r="H141" s="13"/>
      <c r="I141" s="13"/>
    </row>
    <row r="142" spans="3:9" ht="12.75">
      <c r="C142" s="13"/>
      <c r="D142" s="35"/>
      <c r="E142" s="13"/>
      <c r="F142" s="13"/>
      <c r="G142" s="13"/>
      <c r="H142" s="13"/>
      <c r="I142" s="13"/>
    </row>
    <row r="143" spans="3:9" ht="12.75">
      <c r="C143" s="13"/>
      <c r="D143" s="35"/>
      <c r="E143" s="13"/>
      <c r="F143" s="13"/>
      <c r="G143" s="13"/>
      <c r="H143" s="13"/>
      <c r="I143" s="13"/>
    </row>
    <row r="144" spans="3:9" ht="12.75">
      <c r="C144" s="13"/>
      <c r="D144" s="35"/>
      <c r="E144" s="13"/>
      <c r="F144" s="13"/>
      <c r="G144" s="13"/>
      <c r="H144" s="13"/>
      <c r="I144" s="13"/>
    </row>
    <row r="145" spans="3:9" ht="12.75">
      <c r="C145" s="13"/>
      <c r="D145" s="35"/>
      <c r="E145" s="13"/>
      <c r="F145" s="13"/>
      <c r="G145" s="13"/>
      <c r="H145" s="13"/>
      <c r="I145" s="13"/>
    </row>
    <row r="146" spans="3:9" ht="12.75">
      <c r="C146" s="13"/>
      <c r="D146" s="35"/>
      <c r="E146" s="13"/>
      <c r="F146" s="13"/>
      <c r="G146" s="13"/>
      <c r="H146" s="13"/>
      <c r="I146" s="13"/>
    </row>
    <row r="147" spans="3:9" ht="12.75">
      <c r="C147" s="13"/>
      <c r="D147" s="35"/>
      <c r="E147" s="13"/>
      <c r="F147" s="13"/>
      <c r="G147" s="13"/>
      <c r="H147" s="13"/>
      <c r="I147" s="13"/>
    </row>
    <row r="148" spans="3:9" ht="12.75">
      <c r="C148" s="13"/>
      <c r="D148" s="35"/>
      <c r="E148" s="13"/>
      <c r="F148" s="13"/>
      <c r="G148" s="13"/>
      <c r="H148" s="13"/>
      <c r="I148" s="13"/>
    </row>
    <row r="149" spans="3:9" ht="12.75">
      <c r="C149" s="13"/>
      <c r="D149" s="35"/>
      <c r="E149" s="13"/>
      <c r="F149" s="13"/>
      <c r="G149" s="13"/>
      <c r="H149" s="13"/>
      <c r="I149" s="13"/>
    </row>
    <row r="150" spans="3:9" ht="12.75">
      <c r="C150" s="13"/>
      <c r="D150" s="35"/>
      <c r="E150" s="13"/>
      <c r="F150" s="13"/>
      <c r="G150" s="13"/>
      <c r="H150" s="13"/>
      <c r="I150" s="13"/>
    </row>
    <row r="151" spans="3:9" ht="12.75">
      <c r="C151" s="13"/>
      <c r="D151" s="35"/>
      <c r="E151" s="13"/>
      <c r="F151" s="13"/>
      <c r="G151" s="13"/>
      <c r="H151" s="13"/>
      <c r="I151" s="13"/>
    </row>
    <row r="152" spans="3:9" ht="12.75">
      <c r="C152" s="13"/>
      <c r="D152" s="35"/>
      <c r="E152" s="13"/>
      <c r="F152" s="13"/>
      <c r="G152" s="13"/>
      <c r="H152" s="13"/>
      <c r="I152" s="13"/>
    </row>
    <row r="153" spans="3:9" ht="12.75">
      <c r="C153" s="13"/>
      <c r="D153" s="35"/>
      <c r="E153" s="13"/>
      <c r="F153" s="13"/>
      <c r="G153" s="13"/>
      <c r="H153" s="13"/>
      <c r="I153" s="13"/>
    </row>
    <row r="154" spans="3:9" ht="12.75">
      <c r="C154" s="13"/>
      <c r="D154" s="35"/>
      <c r="E154" s="13"/>
      <c r="F154" s="13"/>
      <c r="G154" s="13"/>
      <c r="H154" s="13"/>
      <c r="I154" s="13"/>
    </row>
    <row r="155" spans="3:9" ht="12.75">
      <c r="C155" s="13"/>
      <c r="D155" s="35"/>
      <c r="E155" s="13"/>
      <c r="F155" s="13"/>
      <c r="G155" s="13"/>
      <c r="H155" s="13"/>
      <c r="I155" s="13"/>
    </row>
    <row r="156" spans="3:9" ht="12.75">
      <c r="C156" s="13"/>
      <c r="D156" s="35"/>
      <c r="E156" s="13"/>
      <c r="F156" s="13"/>
      <c r="G156" s="13"/>
      <c r="H156" s="13"/>
      <c r="I156" s="13"/>
    </row>
    <row r="157" spans="3:9" ht="12.75">
      <c r="C157" s="13"/>
      <c r="D157" s="35"/>
      <c r="E157" s="13"/>
      <c r="F157" s="13"/>
      <c r="G157" s="13"/>
      <c r="H157" s="13"/>
      <c r="I157" s="13"/>
    </row>
    <row r="158" spans="3:9" ht="12.75">
      <c r="C158" s="13"/>
      <c r="D158" s="35"/>
      <c r="E158" s="13"/>
      <c r="F158" s="13"/>
      <c r="G158" s="13"/>
      <c r="H158" s="13"/>
      <c r="I158" s="13"/>
    </row>
    <row r="159" spans="3:9" ht="12.75">
      <c r="C159" s="13"/>
      <c r="D159" s="35"/>
      <c r="E159" s="13"/>
      <c r="F159" s="13"/>
      <c r="G159" s="13"/>
      <c r="H159" s="13"/>
      <c r="I159" s="13"/>
    </row>
    <row r="160" spans="3:9" ht="12.75">
      <c r="C160" s="13"/>
      <c r="D160" s="35"/>
      <c r="E160" s="13"/>
      <c r="F160" s="13"/>
      <c r="G160" s="13"/>
      <c r="H160" s="13"/>
      <c r="I160" s="13"/>
    </row>
    <row r="161" spans="3:9" ht="12.75">
      <c r="C161" s="13"/>
      <c r="D161" s="35"/>
      <c r="E161" s="13"/>
      <c r="F161" s="13"/>
      <c r="G161" s="13"/>
      <c r="H161" s="13"/>
      <c r="I161" s="13"/>
    </row>
    <row r="162" spans="3:9" ht="12.75">
      <c r="C162" s="13"/>
      <c r="D162" s="35"/>
      <c r="E162" s="13"/>
      <c r="F162" s="13"/>
      <c r="G162" s="13"/>
      <c r="H162" s="13"/>
      <c r="I162" s="13"/>
    </row>
    <row r="163" spans="3:9" ht="12.75">
      <c r="C163" s="13"/>
      <c r="D163" s="35"/>
      <c r="E163" s="13"/>
      <c r="F163" s="13"/>
      <c r="G163" s="13"/>
      <c r="H163" s="13"/>
      <c r="I163" s="13"/>
    </row>
    <row r="164" spans="3:9" ht="12.75">
      <c r="C164" s="13"/>
      <c r="D164" s="35"/>
      <c r="E164" s="13"/>
      <c r="F164" s="13"/>
      <c r="G164" s="13"/>
      <c r="H164" s="13"/>
      <c r="I164" s="13"/>
    </row>
    <row r="165" spans="3:9" ht="12.75">
      <c r="C165" s="13"/>
      <c r="D165" s="35"/>
      <c r="E165" s="13"/>
      <c r="F165" s="13"/>
      <c r="G165" s="13"/>
      <c r="H165" s="13"/>
      <c r="I165" s="13"/>
    </row>
    <row r="166" spans="3:9" ht="12.75">
      <c r="C166" s="13"/>
      <c r="D166" s="35"/>
      <c r="E166" s="13"/>
      <c r="F166" s="13"/>
      <c r="G166" s="13"/>
      <c r="H166" s="13"/>
      <c r="I166" s="13"/>
    </row>
    <row r="167" spans="3:9" ht="12.75">
      <c r="C167" s="13"/>
      <c r="D167" s="35"/>
      <c r="E167" s="13"/>
      <c r="F167" s="13"/>
      <c r="G167" s="13"/>
      <c r="H167" s="13"/>
      <c r="I167" s="13"/>
    </row>
    <row r="168" spans="3:9" ht="12.75">
      <c r="C168" s="13"/>
      <c r="D168" s="35"/>
      <c r="E168" s="13"/>
      <c r="F168" s="13"/>
      <c r="G168" s="13"/>
      <c r="H168" s="13"/>
      <c r="I168" s="13"/>
    </row>
    <row r="169" spans="3:9" ht="12.75">
      <c r="C169" s="13"/>
      <c r="D169" s="35"/>
      <c r="E169" s="13"/>
      <c r="F169" s="13"/>
      <c r="G169" s="13"/>
      <c r="H169" s="13"/>
      <c r="I169" s="13"/>
    </row>
    <row r="170" spans="3:9" ht="12.75">
      <c r="C170" s="13"/>
      <c r="D170" s="35"/>
      <c r="E170" s="13"/>
      <c r="F170" s="13"/>
      <c r="G170" s="13"/>
      <c r="H170" s="13"/>
      <c r="I170" s="13"/>
    </row>
    <row r="171" spans="3:9" ht="12.75">
      <c r="C171" s="13"/>
      <c r="D171" s="35"/>
      <c r="E171" s="13"/>
      <c r="F171" s="13"/>
      <c r="G171" s="13"/>
      <c r="H171" s="13"/>
      <c r="I171" s="13"/>
    </row>
    <row r="172" spans="3:9" ht="12.75">
      <c r="C172" s="13"/>
      <c r="D172" s="35"/>
      <c r="E172" s="13"/>
      <c r="F172" s="13"/>
      <c r="G172" s="13"/>
      <c r="H172" s="13"/>
      <c r="I172" s="13"/>
    </row>
    <row r="173" spans="3:9" ht="12.75">
      <c r="C173" s="13"/>
      <c r="D173" s="35"/>
      <c r="E173" s="13"/>
      <c r="F173" s="13"/>
      <c r="G173" s="13"/>
      <c r="H173" s="13"/>
      <c r="I173" s="13"/>
    </row>
    <row r="174" spans="3:9" ht="12.75">
      <c r="C174" s="13"/>
      <c r="D174" s="35"/>
      <c r="E174" s="13"/>
      <c r="F174" s="13"/>
      <c r="G174" s="13"/>
      <c r="H174" s="13"/>
      <c r="I174" s="13"/>
    </row>
    <row r="175" spans="3:9" ht="12.75">
      <c r="C175" s="13"/>
      <c r="D175" s="35"/>
      <c r="E175" s="13"/>
      <c r="F175" s="13"/>
      <c r="G175" s="13"/>
      <c r="H175" s="13"/>
      <c r="I175" s="13"/>
    </row>
    <row r="176" spans="3:9" ht="12.75">
      <c r="C176" s="13"/>
      <c r="D176" s="35"/>
      <c r="E176" s="13"/>
      <c r="F176" s="13"/>
      <c r="G176" s="13"/>
      <c r="H176" s="13"/>
      <c r="I176" s="13"/>
    </row>
    <row r="177" spans="3:9" ht="12.75">
      <c r="C177" s="13"/>
      <c r="D177" s="35"/>
      <c r="E177" s="13"/>
      <c r="F177" s="13"/>
      <c r="G177" s="13"/>
      <c r="H177" s="13"/>
      <c r="I177" s="13"/>
    </row>
    <row r="178" spans="3:9" ht="12.75">
      <c r="C178" s="13"/>
      <c r="D178" s="35"/>
      <c r="E178" s="13"/>
      <c r="F178" s="13"/>
      <c r="G178" s="13"/>
      <c r="H178" s="13"/>
      <c r="I178" s="13"/>
    </row>
    <row r="179" spans="3:9" ht="12.75">
      <c r="C179" s="13"/>
      <c r="D179" s="35"/>
      <c r="E179" s="13"/>
      <c r="F179" s="13"/>
      <c r="G179" s="13"/>
      <c r="H179" s="13"/>
      <c r="I179" s="13"/>
    </row>
    <row r="180" spans="3:9" ht="12.75">
      <c r="C180" s="13"/>
      <c r="D180" s="35"/>
      <c r="E180" s="13"/>
      <c r="F180" s="13"/>
      <c r="G180" s="13"/>
      <c r="H180" s="13"/>
      <c r="I180" s="13"/>
    </row>
    <row r="181" spans="3:9" ht="12.75">
      <c r="C181" s="13"/>
      <c r="D181" s="35"/>
      <c r="E181" s="13"/>
      <c r="F181" s="13"/>
      <c r="G181" s="13"/>
      <c r="H181" s="13"/>
      <c r="I181" s="13"/>
    </row>
    <row r="182" spans="3:9" ht="12.75">
      <c r="C182" s="13"/>
      <c r="D182" s="35"/>
      <c r="E182" s="13"/>
      <c r="F182" s="13"/>
      <c r="G182" s="13"/>
      <c r="H182" s="13"/>
      <c r="I182" s="13"/>
    </row>
    <row r="183" spans="3:9" ht="12.75">
      <c r="C183" s="13"/>
      <c r="D183" s="35"/>
      <c r="E183" s="13"/>
      <c r="F183" s="13"/>
      <c r="G183" s="13"/>
      <c r="H183" s="13"/>
      <c r="I183" s="13"/>
    </row>
    <row r="184" spans="3:9" ht="12.75">
      <c r="C184" s="13"/>
      <c r="D184" s="35"/>
      <c r="E184" s="13"/>
      <c r="F184" s="13"/>
      <c r="G184" s="13"/>
      <c r="H184" s="13"/>
      <c r="I184" s="13"/>
    </row>
    <row r="185" spans="3:9" ht="12.75">
      <c r="C185" s="13"/>
      <c r="D185" s="35"/>
      <c r="E185" s="13"/>
      <c r="F185" s="13"/>
      <c r="G185" s="13"/>
      <c r="H185" s="13"/>
      <c r="I185" s="13"/>
    </row>
  </sheetData>
  <sheetProtection sheet="1" objects="1" scenarios="1"/>
  <mergeCells count="6">
    <mergeCell ref="A5:I5"/>
    <mergeCell ref="A6:I6"/>
    <mergeCell ref="A1:I1"/>
    <mergeCell ref="A2:I2"/>
    <mergeCell ref="A3:I3"/>
    <mergeCell ref="A4:I4"/>
  </mergeCells>
  <printOptions gridLines="1" horizontalCentered="1"/>
  <pageMargins left="0.25" right="0.25" top="0.75" bottom="0.5" header="0.55" footer="0.5"/>
  <pageSetup horizontalDpi="600" verticalDpi="600" orientation="landscape" scale="70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 Rollen</dc:creator>
  <cp:keywords/>
  <dc:description/>
  <cp:lastModifiedBy>Sonya Findley</cp:lastModifiedBy>
  <cp:lastPrinted>2006-06-05T16:06:34Z</cp:lastPrinted>
  <dcterms:created xsi:type="dcterms:W3CDTF">1997-11-05T19:49:33Z</dcterms:created>
  <dcterms:modified xsi:type="dcterms:W3CDTF">2006-06-12T15:39:04Z</dcterms:modified>
  <cp:category/>
  <cp:version/>
  <cp:contentType/>
  <cp:contentStatus/>
</cp:coreProperties>
</file>